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mc:AlternateContent xmlns:mc="http://schemas.openxmlformats.org/markup-compatibility/2006">
    <mc:Choice Requires="x15">
      <x15ac:absPath xmlns:x15ac="http://schemas.microsoft.com/office/spreadsheetml/2010/11/ac" url="/Users/jeffskevington/Documents/Personal/Birding/Christmas Bird Counts/Woodstock CBC/"/>
    </mc:Choice>
  </mc:AlternateContent>
  <xr:revisionPtr revIDLastSave="0" documentId="13_ncr:1_{CA5CAFB5-0DE1-FC4B-865D-E66CA0EFE149}" xr6:coauthVersionLast="47" xr6:coauthVersionMax="47" xr10:uidLastSave="{00000000-0000-0000-0000-000000000000}"/>
  <bookViews>
    <workbookView xWindow="160" yWindow="660" windowWidth="35520" windowHeight="21600" activeTab="1" xr2:uid="{00000000-000D-0000-FFFF-FFFF00000000}"/>
  </bookViews>
  <sheets>
    <sheet name="Export Summary" sheetId="1" r:id="rId1"/>
    <sheet name="Summary" sheetId="2" r:id="rId2"/>
    <sheet name="2015 totals" sheetId="3" r:id="rId3"/>
    <sheet name="2014 totals" sheetId="4" r:id="rId4"/>
    <sheet name="2013 totals" sheetId="5" r:id="rId5"/>
    <sheet name="2012 totals" sheetId="6" r:id="rId6"/>
    <sheet name="2011 totals" sheetId="7" r:id="rId7"/>
    <sheet name="2010 totals" sheetId="8" r:id="rId8"/>
    <sheet name="2009 totals" sheetId="9" r:id="rId9"/>
    <sheet name="2003 totals" sheetId="10" r:id="rId10"/>
    <sheet name="2004 totals" sheetId="11" r:id="rId11"/>
    <sheet name="2005 totals" sheetId="12" r:id="rId12"/>
    <sheet name="Sheet6" sheetId="13" r:id="rId13"/>
    <sheet name="Sheet7" sheetId="14" r:id="rId14"/>
    <sheet name="Sheet8" sheetId="15" r:id="rId15"/>
    <sheet name="Sheet9" sheetId="16" r:id="rId16"/>
    <sheet name="Sheet10" sheetId="17" r:id="rId17"/>
    <sheet name="Sheet11" sheetId="18" r:id="rId18"/>
    <sheet name="Sheet12" sheetId="19" r:id="rId19"/>
    <sheet name="Sheet13" sheetId="20" r:id="rId20"/>
    <sheet name="Sheet14" sheetId="21" r:id="rId21"/>
    <sheet name="Sheet15" sheetId="22"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W152" i="2" l="1"/>
  <c r="CW151" i="2"/>
  <c r="CW150" i="2"/>
  <c r="CW149" i="2"/>
  <c r="CW148" i="2"/>
  <c r="CW147" i="2"/>
  <c r="CW146" i="2"/>
  <c r="CW145" i="2"/>
  <c r="CW141" i="2"/>
  <c r="CW140" i="2"/>
  <c r="CW139" i="2"/>
  <c r="CW138" i="2"/>
  <c r="CW137" i="2"/>
  <c r="CW136" i="2"/>
  <c r="CW135" i="2"/>
  <c r="CW134" i="2"/>
  <c r="CW133" i="2"/>
  <c r="CW132" i="2"/>
  <c r="CW131" i="2"/>
  <c r="CW130" i="2"/>
  <c r="CW129" i="2"/>
  <c r="CW128" i="2"/>
  <c r="CW127" i="2"/>
  <c r="CW126" i="2"/>
  <c r="CW125" i="2"/>
  <c r="CW124" i="2"/>
  <c r="CW123" i="2"/>
  <c r="CW122" i="2"/>
  <c r="CW121" i="2"/>
  <c r="CW119" i="2"/>
  <c r="CW118" i="2"/>
  <c r="CW117" i="2"/>
  <c r="CW116" i="2"/>
  <c r="CW115" i="2"/>
  <c r="CW114" i="2"/>
  <c r="CW113" i="2"/>
  <c r="CW111" i="2"/>
  <c r="CW109" i="2"/>
  <c r="CW108" i="2"/>
  <c r="CW107" i="2"/>
  <c r="CW106" i="2"/>
  <c r="CW105" i="2"/>
  <c r="CW104" i="2"/>
  <c r="CW103" i="2"/>
  <c r="CW102" i="2"/>
  <c r="CW101" i="2"/>
  <c r="CW100" i="2"/>
  <c r="CW99" i="2"/>
  <c r="CW98" i="2"/>
  <c r="CW97" i="2"/>
  <c r="CW96" i="2"/>
  <c r="CW94" i="2"/>
  <c r="CW93" i="2"/>
  <c r="CW92" i="2"/>
  <c r="CW91" i="2"/>
  <c r="CW90" i="2"/>
  <c r="CW89" i="2"/>
  <c r="CW88" i="2"/>
  <c r="CW87" i="2"/>
  <c r="CW85" i="2"/>
  <c r="CW84" i="2"/>
  <c r="CW83" i="2"/>
  <c r="CW82" i="2"/>
  <c r="CW80" i="2"/>
  <c r="CW79" i="2"/>
  <c r="CW78" i="2"/>
  <c r="CW77" i="2"/>
  <c r="CW76" i="2"/>
  <c r="CW75" i="2"/>
  <c r="CW74" i="2"/>
  <c r="CW73" i="2"/>
  <c r="CW72" i="2"/>
  <c r="CW71" i="2"/>
  <c r="CW70" i="2"/>
  <c r="CW69" i="2"/>
  <c r="CW68" i="2"/>
  <c r="CW67" i="2"/>
  <c r="CW64" i="2"/>
  <c r="CW63" i="2"/>
  <c r="CW62" i="2"/>
  <c r="CW61" i="2"/>
  <c r="CW60" i="2"/>
  <c r="CW58" i="2"/>
  <c r="CW57" i="2"/>
  <c r="CW56" i="2"/>
  <c r="CW55" i="2"/>
  <c r="CW54" i="2"/>
  <c r="CW53" i="2"/>
  <c r="CW52" i="2"/>
  <c r="CW51" i="2"/>
  <c r="CW50" i="2"/>
  <c r="CW49" i="2"/>
  <c r="CW48" i="2"/>
  <c r="CW47" i="2"/>
  <c r="CW46" i="2"/>
  <c r="CW45" i="2"/>
  <c r="CW44" i="2"/>
  <c r="CW43" i="2"/>
  <c r="CW42" i="2"/>
  <c r="CW41" i="2"/>
  <c r="CW40" i="2"/>
  <c r="CW39" i="2"/>
  <c r="CW38" i="2"/>
  <c r="CW37" i="2"/>
  <c r="CW36" i="2"/>
  <c r="CW34" i="2"/>
  <c r="CW33" i="2"/>
  <c r="CW32" i="2"/>
  <c r="CW31" i="2"/>
  <c r="CW30" i="2"/>
  <c r="CW29" i="2"/>
  <c r="CW28" i="2"/>
  <c r="CW27" i="2"/>
  <c r="CW26" i="2"/>
  <c r="CW25" i="2"/>
  <c r="CW24" i="2"/>
  <c r="CW23" i="2"/>
  <c r="CW22" i="2"/>
  <c r="CW21" i="2"/>
  <c r="CW20" i="2"/>
  <c r="CW19" i="2"/>
  <c r="CW18" i="2"/>
  <c r="CW17" i="2"/>
  <c r="CW15" i="2"/>
  <c r="CW14" i="2"/>
  <c r="CW13" i="2"/>
  <c r="CW12" i="2"/>
  <c r="CW11" i="2"/>
  <c r="CW10" i="2"/>
  <c r="CW9" i="2"/>
  <c r="CW8" i="2"/>
  <c r="CW6" i="2"/>
  <c r="CW5" i="2"/>
  <c r="CW4" i="2"/>
  <c r="CW3" i="2"/>
  <c r="CW2" i="2"/>
  <c r="CV152" i="2"/>
  <c r="CV151" i="2"/>
  <c r="CV150" i="2"/>
  <c r="CV149" i="2"/>
  <c r="CV148" i="2"/>
  <c r="CV147" i="2"/>
  <c r="CV146" i="2"/>
  <c r="CV145" i="2"/>
  <c r="CV141" i="2"/>
  <c r="CV140" i="2"/>
  <c r="CV139" i="2"/>
  <c r="CV138" i="2"/>
  <c r="CV137" i="2"/>
  <c r="CV136" i="2"/>
  <c r="CV135" i="2"/>
  <c r="CV134" i="2"/>
  <c r="CV133" i="2"/>
  <c r="CV132" i="2"/>
  <c r="CV131" i="2"/>
  <c r="CV130" i="2"/>
  <c r="CV129" i="2"/>
  <c r="CV128" i="2"/>
  <c r="CV127" i="2"/>
  <c r="CV126" i="2"/>
  <c r="CV125" i="2"/>
  <c r="CV124" i="2"/>
  <c r="CV123" i="2"/>
  <c r="CV122" i="2"/>
  <c r="CV121" i="2"/>
  <c r="CV120" i="2"/>
  <c r="CW120" i="2" s="1"/>
  <c r="CV119" i="2"/>
  <c r="CV118" i="2"/>
  <c r="CV117" i="2"/>
  <c r="CV116" i="2"/>
  <c r="CV115" i="2"/>
  <c r="CV114" i="2"/>
  <c r="CV113" i="2"/>
  <c r="CV112" i="2"/>
  <c r="CW112" i="2" s="1"/>
  <c r="CV111" i="2"/>
  <c r="CV110" i="2"/>
  <c r="CW110" i="2" s="1"/>
  <c r="CV109" i="2"/>
  <c r="CV108" i="2"/>
  <c r="CV107" i="2"/>
  <c r="CV106" i="2"/>
  <c r="CV105" i="2"/>
  <c r="CV104" i="2"/>
  <c r="CV103" i="2"/>
  <c r="CV102" i="2"/>
  <c r="CV101" i="2"/>
  <c r="CV100" i="2"/>
  <c r="CV99" i="2"/>
  <c r="CV98" i="2"/>
  <c r="CV97" i="2"/>
  <c r="CV96" i="2"/>
  <c r="CV95" i="2"/>
  <c r="CW95" i="2" s="1"/>
  <c r="CV94" i="2"/>
  <c r="CV93" i="2"/>
  <c r="CV92" i="2"/>
  <c r="CV91" i="2"/>
  <c r="CV90" i="2"/>
  <c r="CV89" i="2"/>
  <c r="CV88" i="2"/>
  <c r="CV87" i="2"/>
  <c r="CV86" i="2"/>
  <c r="CW86" i="2" s="1"/>
  <c r="CV85" i="2"/>
  <c r="CV84" i="2"/>
  <c r="CV83" i="2"/>
  <c r="CV82" i="2"/>
  <c r="CV81" i="2"/>
  <c r="CW81" i="2" s="1"/>
  <c r="CV80" i="2"/>
  <c r="CV79" i="2"/>
  <c r="CV78" i="2"/>
  <c r="CV77" i="2"/>
  <c r="CV76" i="2"/>
  <c r="CV75" i="2"/>
  <c r="CV74" i="2"/>
  <c r="CV73" i="2"/>
  <c r="CV72" i="2"/>
  <c r="CV71" i="2"/>
  <c r="CV70" i="2"/>
  <c r="CV69" i="2"/>
  <c r="CV68" i="2"/>
  <c r="CV67" i="2"/>
  <c r="CV66" i="2"/>
  <c r="CW66" i="2" s="1"/>
  <c r="CV65" i="2"/>
  <c r="CW65" i="2" s="1"/>
  <c r="CV64" i="2"/>
  <c r="CV63" i="2"/>
  <c r="CV62" i="2"/>
  <c r="CV61" i="2"/>
  <c r="CV60" i="2"/>
  <c r="CV59" i="2"/>
  <c r="CW59" i="2" s="1"/>
  <c r="CV58" i="2"/>
  <c r="CV57" i="2"/>
  <c r="CV56" i="2"/>
  <c r="CV55" i="2"/>
  <c r="CV54" i="2"/>
  <c r="CV53" i="2"/>
  <c r="CV52" i="2"/>
  <c r="CV51" i="2"/>
  <c r="CV50" i="2"/>
  <c r="CV49" i="2"/>
  <c r="CV48" i="2"/>
  <c r="CV47" i="2"/>
  <c r="CV46" i="2"/>
  <c r="CV45" i="2"/>
  <c r="CV44" i="2"/>
  <c r="CV43" i="2"/>
  <c r="CV42" i="2"/>
  <c r="CV41" i="2"/>
  <c r="CV40" i="2"/>
  <c r="CV39" i="2"/>
  <c r="CV38" i="2"/>
  <c r="CV37" i="2"/>
  <c r="CV36" i="2"/>
  <c r="CV35" i="2"/>
  <c r="CW35" i="2" s="1"/>
  <c r="CV34" i="2"/>
  <c r="CV33" i="2"/>
  <c r="CV32" i="2"/>
  <c r="CV31" i="2"/>
  <c r="CV30" i="2"/>
  <c r="CV29" i="2"/>
  <c r="CV28" i="2"/>
  <c r="CV27" i="2"/>
  <c r="CV26" i="2"/>
  <c r="CV25" i="2"/>
  <c r="CV24" i="2"/>
  <c r="CV23" i="2"/>
  <c r="CV22" i="2"/>
  <c r="CV21" i="2"/>
  <c r="CV20" i="2"/>
  <c r="CV19" i="2"/>
  <c r="CV18" i="2"/>
  <c r="CV17" i="2"/>
  <c r="CV16" i="2"/>
  <c r="CW16" i="2" s="1"/>
  <c r="CV15" i="2"/>
  <c r="CV14" i="2"/>
  <c r="CV13" i="2"/>
  <c r="CV12" i="2"/>
  <c r="CV11" i="2"/>
  <c r="CV10" i="2"/>
  <c r="CV9" i="2"/>
  <c r="CV8" i="2"/>
  <c r="CV7" i="2"/>
  <c r="CW7" i="2" s="1"/>
  <c r="CV6" i="2"/>
  <c r="CV5" i="2"/>
  <c r="CV4" i="2"/>
  <c r="CV3" i="2"/>
  <c r="CV2" i="2"/>
  <c r="CU152" i="2"/>
  <c r="CU151" i="2"/>
  <c r="CU150" i="2"/>
  <c r="CU149" i="2"/>
  <c r="CU148" i="2"/>
  <c r="CU147" i="2"/>
  <c r="CU146" i="2"/>
  <c r="CU145" i="2"/>
  <c r="CU140" i="2"/>
  <c r="CU138" i="2"/>
  <c r="CU137" i="2"/>
  <c r="CU136" i="2"/>
  <c r="CU135" i="2"/>
  <c r="CU134" i="2"/>
  <c r="CU133" i="2"/>
  <c r="CU132" i="2"/>
  <c r="CU131" i="2"/>
  <c r="CU130" i="2"/>
  <c r="CU129" i="2"/>
  <c r="CU128" i="2"/>
  <c r="CU127" i="2"/>
  <c r="CU126" i="2"/>
  <c r="CU125" i="2"/>
  <c r="CU124" i="2"/>
  <c r="CU122" i="2"/>
  <c r="CU121" i="2"/>
  <c r="CU119" i="2"/>
  <c r="CU118" i="2"/>
  <c r="CU117" i="2"/>
  <c r="CU116" i="2"/>
  <c r="CU115" i="2"/>
  <c r="CU114" i="2"/>
  <c r="CU113" i="2"/>
  <c r="CU112" i="2"/>
  <c r="CU111" i="2"/>
  <c r="CU109" i="2"/>
  <c r="CU108" i="2"/>
  <c r="CU107" i="2"/>
  <c r="CU106" i="2"/>
  <c r="CU105" i="2"/>
  <c r="CU104" i="2"/>
  <c r="CU103" i="2"/>
  <c r="CU102" i="2"/>
  <c r="CU101" i="2"/>
  <c r="CU100" i="2"/>
  <c r="CU99" i="2"/>
  <c r="CU98" i="2"/>
  <c r="CU97" i="2"/>
  <c r="CU96" i="2"/>
  <c r="CU95" i="2"/>
  <c r="CU94" i="2"/>
  <c r="CU93" i="2"/>
  <c r="CU92" i="2"/>
  <c r="CU91" i="2"/>
  <c r="CU90" i="2"/>
  <c r="CU88" i="2"/>
  <c r="CU87" i="2"/>
  <c r="CU85" i="2"/>
  <c r="CU84" i="2"/>
  <c r="CU83" i="2"/>
  <c r="CU82" i="2"/>
  <c r="CU80" i="2"/>
  <c r="CU79" i="2"/>
  <c r="CU78" i="2"/>
  <c r="CU77" i="2"/>
  <c r="CU76" i="2"/>
  <c r="CU75" i="2"/>
  <c r="CU74" i="2"/>
  <c r="CU73" i="2"/>
  <c r="CU72" i="2"/>
  <c r="CU70" i="2"/>
  <c r="CU69" i="2"/>
  <c r="CU68" i="2"/>
  <c r="CU67" i="2"/>
  <c r="CU64" i="2"/>
  <c r="CU63" i="2"/>
  <c r="CU62" i="2"/>
  <c r="CU61" i="2"/>
  <c r="CU60" i="2"/>
  <c r="CU58" i="2"/>
  <c r="CU57" i="2"/>
  <c r="CU56" i="2"/>
  <c r="CU55" i="2"/>
  <c r="CU54" i="2"/>
  <c r="CU53" i="2"/>
  <c r="CU52" i="2"/>
  <c r="CU51" i="2"/>
  <c r="CU50" i="2"/>
  <c r="CU49" i="2"/>
  <c r="CU48" i="2"/>
  <c r="CU47" i="2"/>
  <c r="CU46" i="2"/>
  <c r="CU45" i="2"/>
  <c r="CU44" i="2"/>
  <c r="CU43" i="2"/>
  <c r="CU42" i="2"/>
  <c r="CU40" i="2"/>
  <c r="CU39" i="2"/>
  <c r="CU38" i="2"/>
  <c r="CU37" i="2"/>
  <c r="CU36" i="2"/>
  <c r="CU34" i="2"/>
  <c r="CU33" i="2"/>
  <c r="CU32" i="2"/>
  <c r="CU31" i="2"/>
  <c r="CU30" i="2"/>
  <c r="CU29" i="2"/>
  <c r="CU28" i="2"/>
  <c r="CU27" i="2"/>
  <c r="CU26" i="2"/>
  <c r="CU25" i="2"/>
  <c r="CU24" i="2"/>
  <c r="CU23" i="2"/>
  <c r="CU22" i="2"/>
  <c r="CU21" i="2"/>
  <c r="CU20" i="2"/>
  <c r="CU19" i="2"/>
  <c r="CU18" i="2"/>
  <c r="CU17" i="2"/>
  <c r="CU16" i="2"/>
  <c r="CU15" i="2"/>
  <c r="CU14" i="2"/>
  <c r="CU13" i="2"/>
  <c r="CU12" i="2"/>
  <c r="CU11" i="2"/>
  <c r="CU10" i="2"/>
  <c r="CU9" i="2"/>
  <c r="CU8" i="2"/>
  <c r="CU7" i="2"/>
  <c r="CU6" i="2"/>
  <c r="CU5" i="2"/>
  <c r="CU4" i="2"/>
  <c r="CU3" i="2"/>
  <c r="CU2" i="2"/>
  <c r="CT152" i="2"/>
  <c r="CT151" i="2"/>
  <c r="CT150" i="2"/>
  <c r="CT149" i="2"/>
  <c r="CT148" i="2"/>
  <c r="CT147" i="2"/>
  <c r="CT146" i="2"/>
  <c r="CT145" i="2"/>
  <c r="CT141" i="2"/>
  <c r="CU141" i="2" s="1"/>
  <c r="CT140" i="2"/>
  <c r="CT139" i="2"/>
  <c r="CU139" i="2" s="1"/>
  <c r="CT138" i="2"/>
  <c r="CT137" i="2"/>
  <c r="CT136" i="2"/>
  <c r="CT135" i="2"/>
  <c r="CT134" i="2"/>
  <c r="CT133" i="2"/>
  <c r="CT132" i="2"/>
  <c r="CT131" i="2"/>
  <c r="CT130" i="2"/>
  <c r="CT129" i="2"/>
  <c r="CT128" i="2"/>
  <c r="CT127" i="2"/>
  <c r="CT126" i="2"/>
  <c r="CT125" i="2"/>
  <c r="CT124" i="2"/>
  <c r="CT123" i="2"/>
  <c r="CU123" i="2" s="1"/>
  <c r="CT122" i="2"/>
  <c r="CT121" i="2"/>
  <c r="CT120" i="2"/>
  <c r="CU120" i="2" s="1"/>
  <c r="CT119" i="2"/>
  <c r="CT118" i="2"/>
  <c r="CT117" i="2"/>
  <c r="CT116" i="2"/>
  <c r="CT115" i="2"/>
  <c r="CT114" i="2"/>
  <c r="CT113" i="2"/>
  <c r="CT112" i="2"/>
  <c r="CT111" i="2"/>
  <c r="CT110" i="2"/>
  <c r="CU110" i="2" s="1"/>
  <c r="CT109" i="2"/>
  <c r="CT108" i="2"/>
  <c r="CT107" i="2"/>
  <c r="CT106" i="2"/>
  <c r="CT105" i="2"/>
  <c r="CT104" i="2"/>
  <c r="CT103" i="2"/>
  <c r="CT102" i="2"/>
  <c r="CT101" i="2"/>
  <c r="CT100" i="2"/>
  <c r="CT99" i="2"/>
  <c r="CT98" i="2"/>
  <c r="CT97" i="2"/>
  <c r="CT96" i="2"/>
  <c r="CT95" i="2"/>
  <c r="CT94" i="2"/>
  <c r="CT93" i="2"/>
  <c r="CT92" i="2"/>
  <c r="CT91" i="2"/>
  <c r="CT90" i="2"/>
  <c r="CT89" i="2"/>
  <c r="CU89" i="2" s="1"/>
  <c r="CT88" i="2"/>
  <c r="CT87" i="2"/>
  <c r="CT86" i="2"/>
  <c r="CU86" i="2" s="1"/>
  <c r="CT85" i="2"/>
  <c r="CT84" i="2"/>
  <c r="CT83" i="2"/>
  <c r="CT82" i="2"/>
  <c r="CT81" i="2"/>
  <c r="CU81" i="2" s="1"/>
  <c r="CT80" i="2"/>
  <c r="CT79" i="2"/>
  <c r="CT78" i="2"/>
  <c r="CT77" i="2"/>
  <c r="CT76" i="2"/>
  <c r="CT75" i="2"/>
  <c r="CT74" i="2"/>
  <c r="CT73" i="2"/>
  <c r="CT72" i="2"/>
  <c r="CT71" i="2"/>
  <c r="CU71" i="2" s="1"/>
  <c r="CT70" i="2"/>
  <c r="CT69" i="2"/>
  <c r="CT68" i="2"/>
  <c r="CT67" i="2"/>
  <c r="CT66" i="2"/>
  <c r="CU66" i="2" s="1"/>
  <c r="CT65" i="2"/>
  <c r="CU65" i="2" s="1"/>
  <c r="CT64" i="2"/>
  <c r="CT63" i="2"/>
  <c r="CT62" i="2"/>
  <c r="CT61" i="2"/>
  <c r="CT60" i="2"/>
  <c r="CT59" i="2"/>
  <c r="CU59" i="2" s="1"/>
  <c r="CT58" i="2"/>
  <c r="CT57" i="2"/>
  <c r="CT56" i="2"/>
  <c r="CT55" i="2"/>
  <c r="CT54" i="2"/>
  <c r="CT53" i="2"/>
  <c r="CT52" i="2"/>
  <c r="CT51" i="2"/>
  <c r="CT50" i="2"/>
  <c r="CT49" i="2"/>
  <c r="CT48" i="2"/>
  <c r="CT47" i="2"/>
  <c r="CT46" i="2"/>
  <c r="CT45" i="2"/>
  <c r="CT44" i="2"/>
  <c r="CT43" i="2"/>
  <c r="CT42" i="2"/>
  <c r="CT41" i="2"/>
  <c r="CU41" i="2" s="1"/>
  <c r="CT40" i="2"/>
  <c r="CT39" i="2"/>
  <c r="CT38" i="2"/>
  <c r="CT37" i="2"/>
  <c r="CT36" i="2"/>
  <c r="CT35" i="2"/>
  <c r="CU35" i="2" s="1"/>
  <c r="CT34" i="2"/>
  <c r="CT33" i="2"/>
  <c r="CT32" i="2"/>
  <c r="CT31" i="2"/>
  <c r="CT30" i="2"/>
  <c r="CT29" i="2"/>
  <c r="CT28" i="2"/>
  <c r="CT27" i="2"/>
  <c r="CT26" i="2"/>
  <c r="CT25" i="2"/>
  <c r="CT24" i="2"/>
  <c r="CT23" i="2"/>
  <c r="CT22" i="2"/>
  <c r="CT21" i="2"/>
  <c r="CT20" i="2"/>
  <c r="CT19" i="2"/>
  <c r="CT18" i="2"/>
  <c r="CT17" i="2"/>
  <c r="CT16" i="2"/>
  <c r="CT15" i="2"/>
  <c r="CT14" i="2"/>
  <c r="CT13" i="2"/>
  <c r="CT12" i="2"/>
  <c r="CT11" i="2"/>
  <c r="CT10" i="2"/>
  <c r="CT9" i="2"/>
  <c r="CT8" i="2"/>
  <c r="CT7" i="2"/>
  <c r="CT6" i="2"/>
  <c r="CT5" i="2"/>
  <c r="CT4" i="2"/>
  <c r="CT3" i="2"/>
  <c r="CT2" i="2"/>
  <c r="CS152" i="2"/>
  <c r="CS151" i="2"/>
  <c r="CS150" i="2"/>
  <c r="CS149" i="2"/>
  <c r="CS148" i="2"/>
  <c r="CS147" i="2"/>
  <c r="CS146" i="2"/>
  <c r="CS145" i="2"/>
  <c r="CS141" i="2"/>
  <c r="CS140" i="2"/>
  <c r="CS139" i="2"/>
  <c r="CS138" i="2"/>
  <c r="CS137" i="2"/>
  <c r="CS136" i="2"/>
  <c r="CS135" i="2"/>
  <c r="CS134" i="2"/>
  <c r="CS133" i="2"/>
  <c r="CS132" i="2"/>
  <c r="CS131" i="2"/>
  <c r="CS130" i="2"/>
  <c r="CS129" i="2"/>
  <c r="CS128" i="2"/>
  <c r="CS127" i="2"/>
  <c r="CS126" i="2"/>
  <c r="CS125" i="2"/>
  <c r="CS124" i="2"/>
  <c r="CS123" i="2"/>
  <c r="CS122" i="2"/>
  <c r="CS121" i="2"/>
  <c r="CS120" i="2"/>
  <c r="CS119" i="2"/>
  <c r="CS118" i="2"/>
  <c r="CS117" i="2"/>
  <c r="CS116" i="2"/>
  <c r="CS115" i="2"/>
  <c r="CS114" i="2"/>
  <c r="CS113" i="2"/>
  <c r="CS112" i="2"/>
  <c r="CS111" i="2"/>
  <c r="CS110" i="2"/>
  <c r="CS109" i="2"/>
  <c r="CS108" i="2"/>
  <c r="CS107" i="2"/>
  <c r="CS106" i="2"/>
  <c r="CS105" i="2"/>
  <c r="CS104" i="2"/>
  <c r="CS103" i="2"/>
  <c r="CS102" i="2"/>
  <c r="CS101" i="2"/>
  <c r="CS100" i="2"/>
  <c r="CS99" i="2"/>
  <c r="CS98" i="2"/>
  <c r="CS97" i="2"/>
  <c r="CS96" i="2"/>
  <c r="CS95" i="2"/>
  <c r="CS94" i="2"/>
  <c r="CS93" i="2"/>
  <c r="CS92" i="2"/>
  <c r="CS91" i="2"/>
  <c r="CS90" i="2"/>
  <c r="CS89" i="2"/>
  <c r="CS88" i="2"/>
  <c r="CS87" i="2"/>
  <c r="CS86" i="2"/>
  <c r="CS85" i="2"/>
  <c r="CS84" i="2"/>
  <c r="CS83" i="2"/>
  <c r="CS82" i="2"/>
  <c r="CS81" i="2"/>
  <c r="CS80" i="2"/>
  <c r="CS79" i="2"/>
  <c r="CS78" i="2"/>
  <c r="CS77" i="2"/>
  <c r="CS76" i="2"/>
  <c r="CS75" i="2"/>
  <c r="CS74" i="2"/>
  <c r="CS73" i="2"/>
  <c r="CS72" i="2"/>
  <c r="CS71" i="2"/>
  <c r="CS70" i="2"/>
  <c r="CS69" i="2"/>
  <c r="CS68" i="2"/>
  <c r="CS67" i="2"/>
  <c r="CS66" i="2"/>
  <c r="CS65" i="2"/>
  <c r="CS64" i="2"/>
  <c r="CS63" i="2"/>
  <c r="CS62" i="2"/>
  <c r="CS61" i="2"/>
  <c r="CS60" i="2"/>
  <c r="CS59" i="2"/>
  <c r="CS58" i="2"/>
  <c r="CS57" i="2"/>
  <c r="CS56" i="2"/>
  <c r="CS55" i="2"/>
  <c r="CS54" i="2"/>
  <c r="CS53" i="2"/>
  <c r="CS52" i="2"/>
  <c r="CS51" i="2"/>
  <c r="CS50" i="2"/>
  <c r="CS49" i="2"/>
  <c r="CS48" i="2"/>
  <c r="CS47" i="2"/>
  <c r="CS46" i="2"/>
  <c r="CS45" i="2"/>
  <c r="CS44" i="2"/>
  <c r="CS43" i="2"/>
  <c r="CS42" i="2"/>
  <c r="CS41" i="2"/>
  <c r="CS40" i="2"/>
  <c r="CS39" i="2"/>
  <c r="CS38" i="2"/>
  <c r="CS37" i="2"/>
  <c r="CS36" i="2"/>
  <c r="CS35" i="2"/>
  <c r="CS34" i="2"/>
  <c r="CS33" i="2"/>
  <c r="CS32" i="2"/>
  <c r="CS31" i="2"/>
  <c r="CS30" i="2"/>
  <c r="CS29" i="2"/>
  <c r="CS28" i="2"/>
  <c r="CS27" i="2"/>
  <c r="CS26" i="2"/>
  <c r="CS25" i="2"/>
  <c r="CS24" i="2"/>
  <c r="CS23" i="2"/>
  <c r="CS22" i="2"/>
  <c r="CS21" i="2"/>
  <c r="CS20" i="2"/>
  <c r="CS19" i="2"/>
  <c r="CS18" i="2"/>
  <c r="CS17" i="2"/>
  <c r="CS16" i="2"/>
  <c r="CS15" i="2"/>
  <c r="CS14" i="2"/>
  <c r="CS13" i="2"/>
  <c r="CS12" i="2"/>
  <c r="CS11" i="2"/>
  <c r="CS10" i="2"/>
  <c r="CS9" i="2"/>
  <c r="CS8" i="2"/>
  <c r="CS7" i="2"/>
  <c r="CS6" i="2"/>
  <c r="CS5" i="2"/>
  <c r="CS4" i="2"/>
  <c r="CS3" i="2"/>
  <c r="CS2" i="2"/>
  <c r="CO154" i="2" l="1"/>
  <c r="CN154" i="2"/>
  <c r="CO156" i="2"/>
  <c r="CN156" i="2"/>
  <c r="CM156" i="2"/>
  <c r="CM154" i="2"/>
  <c r="CX156" i="2" l="1"/>
  <c r="CY156" i="2"/>
  <c r="CY154" i="2"/>
  <c r="CX154" i="2"/>
  <c r="CT154" i="2"/>
  <c r="CU154" i="2" s="1"/>
  <c r="CS154" i="2"/>
  <c r="CV154" i="2"/>
  <c r="CW154" i="2" s="1"/>
  <c r="CL154" i="2"/>
  <c r="CL173" i="2"/>
  <c r="CL172" i="2"/>
  <c r="CL156" i="2"/>
  <c r="J145" i="12"/>
  <c r="M145" i="12"/>
  <c r="J144" i="12"/>
  <c r="J143" i="12"/>
  <c r="J142" i="12"/>
  <c r="M142" i="12"/>
  <c r="J141" i="12"/>
  <c r="M141" i="12"/>
  <c r="J140" i="12"/>
  <c r="J139" i="12"/>
  <c r="J137" i="12"/>
  <c r="I135" i="12"/>
  <c r="H135" i="12"/>
  <c r="G135" i="12"/>
  <c r="F135" i="12"/>
  <c r="E135" i="12"/>
  <c r="D135" i="12"/>
  <c r="C135" i="12"/>
  <c r="B135" i="12"/>
  <c r="I133" i="12"/>
  <c r="H133" i="12"/>
  <c r="G133" i="12"/>
  <c r="F133" i="12"/>
  <c r="E133" i="12"/>
  <c r="D133" i="12"/>
  <c r="C133" i="12"/>
  <c r="B133" i="12"/>
  <c r="J125" i="12"/>
  <c r="J124" i="12"/>
  <c r="J123" i="12"/>
  <c r="J122" i="12"/>
  <c r="J121" i="12"/>
  <c r="J119" i="12"/>
  <c r="J118" i="12"/>
  <c r="J117" i="12"/>
  <c r="J116" i="12"/>
  <c r="J115" i="12"/>
  <c r="J114" i="12"/>
  <c r="J113" i="12"/>
  <c r="J112" i="12"/>
  <c r="J111" i="12"/>
  <c r="J110" i="12"/>
  <c r="J109" i="12"/>
  <c r="J108" i="12"/>
  <c r="J107" i="12"/>
  <c r="J106" i="12"/>
  <c r="J105" i="12"/>
  <c r="J104" i="12"/>
  <c r="J103" i="12"/>
  <c r="J102" i="12"/>
  <c r="J101" i="12"/>
  <c r="J100" i="12"/>
  <c r="J99" i="12"/>
  <c r="J98" i="12"/>
  <c r="J97" i="12"/>
  <c r="J96" i="12"/>
  <c r="J95" i="12"/>
  <c r="J94" i="12"/>
  <c r="J93" i="12"/>
  <c r="J92" i="12"/>
  <c r="J91" i="12"/>
  <c r="J90" i="12"/>
  <c r="J89" i="12"/>
  <c r="J88" i="12"/>
  <c r="J87" i="12"/>
  <c r="J86" i="12"/>
  <c r="J85" i="12"/>
  <c r="J84" i="12"/>
  <c r="J83" i="12"/>
  <c r="J82" i="12"/>
  <c r="J81" i="12"/>
  <c r="J80" i="12"/>
  <c r="J79" i="12"/>
  <c r="J78" i="12"/>
  <c r="J77" i="12"/>
  <c r="J76" i="12"/>
  <c r="J75" i="12"/>
  <c r="J74" i="12"/>
  <c r="J73" i="12"/>
  <c r="J72" i="12"/>
  <c r="J71" i="12"/>
  <c r="J70" i="12"/>
  <c r="J69" i="12"/>
  <c r="J68" i="12"/>
  <c r="J67" i="12"/>
  <c r="J66" i="12"/>
  <c r="J65" i="12"/>
  <c r="J64" i="12"/>
  <c r="J63" i="12"/>
  <c r="J62" i="12"/>
  <c r="J61" i="12"/>
  <c r="J60" i="12"/>
  <c r="J59" i="12"/>
  <c r="J58" i="12"/>
  <c r="J57" i="12"/>
  <c r="J56" i="12"/>
  <c r="J55" i="12"/>
  <c r="J54" i="12"/>
  <c r="J53" i="12"/>
  <c r="J52" i="12"/>
  <c r="J51" i="12"/>
  <c r="J50" i="12"/>
  <c r="J49" i="12"/>
  <c r="J48"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19" i="12"/>
  <c r="J18" i="12"/>
  <c r="J17" i="12"/>
  <c r="J16" i="12"/>
  <c r="J15" i="12"/>
  <c r="J14" i="12"/>
  <c r="J13" i="12"/>
  <c r="J12" i="12"/>
  <c r="J11" i="12"/>
  <c r="J10" i="12"/>
  <c r="J9" i="12"/>
  <c r="J8" i="12"/>
  <c r="J7" i="12"/>
  <c r="J6" i="12"/>
  <c r="J5" i="12"/>
  <c r="J4" i="12"/>
  <c r="J3" i="12"/>
  <c r="J2" i="12"/>
  <c r="J133" i="12"/>
  <c r="J145" i="11"/>
  <c r="M145" i="11"/>
  <c r="J144" i="11"/>
  <c r="J143" i="11"/>
  <c r="M142" i="11"/>
  <c r="J142" i="11"/>
  <c r="J141" i="11"/>
  <c r="M141" i="11"/>
  <c r="J140" i="11"/>
  <c r="J139" i="11"/>
  <c r="J137" i="11"/>
  <c r="I135" i="11"/>
  <c r="H135" i="11"/>
  <c r="G135" i="11"/>
  <c r="F135" i="11"/>
  <c r="E135" i="11"/>
  <c r="D135" i="11"/>
  <c r="C135" i="11"/>
  <c r="B135" i="11"/>
  <c r="I133" i="11"/>
  <c r="H133" i="11"/>
  <c r="G133" i="11"/>
  <c r="F133" i="11"/>
  <c r="E133" i="11"/>
  <c r="D133" i="11"/>
  <c r="C133" i="11"/>
  <c r="B133" i="11"/>
  <c r="J125" i="11"/>
  <c r="J124" i="11"/>
  <c r="J123" i="11"/>
  <c r="J122" i="11"/>
  <c r="J121"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0" i="11"/>
  <c r="J9" i="11"/>
  <c r="J8" i="11"/>
  <c r="J7" i="11"/>
  <c r="J6" i="11"/>
  <c r="J5" i="11"/>
  <c r="J133" i="11"/>
  <c r="J4" i="11"/>
  <c r="J3" i="11"/>
  <c r="J2" i="11"/>
  <c r="J135" i="11"/>
  <c r="J145" i="10"/>
  <c r="K145" i="10"/>
  <c r="J144" i="10"/>
  <c r="J142" i="10"/>
  <c r="K142" i="10"/>
  <c r="J141" i="10"/>
  <c r="K141" i="10"/>
  <c r="J140" i="10"/>
  <c r="J139" i="10"/>
  <c r="I135" i="10"/>
  <c r="H135" i="10"/>
  <c r="G135" i="10"/>
  <c r="F135" i="10"/>
  <c r="E135" i="10"/>
  <c r="D135" i="10"/>
  <c r="C135" i="10"/>
  <c r="B135" i="10"/>
  <c r="I133" i="10"/>
  <c r="H133" i="10"/>
  <c r="G133" i="10"/>
  <c r="F133" i="10"/>
  <c r="E133" i="10"/>
  <c r="D133" i="10"/>
  <c r="C133" i="10"/>
  <c r="B133" i="10"/>
  <c r="J118" i="10"/>
  <c r="J115" i="10"/>
  <c r="J111" i="10"/>
  <c r="J110" i="10"/>
  <c r="J109" i="10"/>
  <c r="J107" i="10"/>
  <c r="J103" i="10"/>
  <c r="J101" i="10"/>
  <c r="J99" i="10"/>
  <c r="J97" i="10"/>
  <c r="J94" i="10"/>
  <c r="J93" i="10"/>
  <c r="J89" i="10"/>
  <c r="J86" i="10"/>
  <c r="J85" i="10"/>
  <c r="J81" i="10"/>
  <c r="J79" i="10"/>
  <c r="J78" i="10"/>
  <c r="J76" i="10"/>
  <c r="J75" i="10"/>
  <c r="J74" i="10"/>
  <c r="J73" i="10"/>
  <c r="J72" i="10"/>
  <c r="J71" i="10"/>
  <c r="J69" i="10"/>
  <c r="J67" i="10"/>
  <c r="J65" i="10"/>
  <c r="J64" i="10"/>
  <c r="J63" i="10"/>
  <c r="J62" i="10"/>
  <c r="J61" i="10"/>
  <c r="J58" i="10"/>
  <c r="J57" i="10"/>
  <c r="J55" i="10"/>
  <c r="J53" i="10"/>
  <c r="J52" i="10"/>
  <c r="J50" i="10"/>
  <c r="J49" i="10"/>
  <c r="J48" i="10"/>
  <c r="J45" i="10"/>
  <c r="J42" i="10"/>
  <c r="J41" i="10"/>
  <c r="J40" i="10"/>
  <c r="J38" i="10"/>
  <c r="J37" i="10"/>
  <c r="J36" i="10"/>
  <c r="J35" i="10"/>
  <c r="J33" i="10"/>
  <c r="J28" i="10"/>
  <c r="J27" i="10"/>
  <c r="J20" i="10"/>
  <c r="J14" i="10"/>
  <c r="J11" i="10"/>
  <c r="J10" i="10"/>
  <c r="J9" i="10"/>
  <c r="J8" i="10"/>
  <c r="J133" i="10"/>
  <c r="J4" i="10"/>
  <c r="J135" i="10"/>
  <c r="J150" i="9"/>
  <c r="O150" i="9"/>
  <c r="J149" i="9"/>
  <c r="O147" i="9"/>
  <c r="J147" i="9"/>
  <c r="J157" i="9"/>
  <c r="O146" i="9"/>
  <c r="J146" i="9"/>
  <c r="J145" i="9"/>
  <c r="J144" i="9"/>
  <c r="J156" i="9"/>
  <c r="J142" i="9"/>
  <c r="I140" i="9"/>
  <c r="H140" i="9"/>
  <c r="G140" i="9"/>
  <c r="F140" i="9"/>
  <c r="E140" i="9"/>
  <c r="D140" i="9"/>
  <c r="C140" i="9"/>
  <c r="B140" i="9"/>
  <c r="I138" i="9"/>
  <c r="H138" i="9"/>
  <c r="G138" i="9"/>
  <c r="F138" i="9"/>
  <c r="E138" i="9"/>
  <c r="D138" i="9"/>
  <c r="C138" i="9"/>
  <c r="B138" i="9"/>
  <c r="J133" i="9"/>
  <c r="J125" i="9"/>
  <c r="J124" i="9"/>
  <c r="J118" i="9"/>
  <c r="J117" i="9"/>
  <c r="J116" i="9"/>
  <c r="J114" i="9"/>
  <c r="J113" i="9"/>
  <c r="J112" i="9"/>
  <c r="J110" i="9"/>
  <c r="J109" i="9"/>
  <c r="J108" i="9"/>
  <c r="J106" i="9"/>
  <c r="J104" i="9"/>
  <c r="J102" i="9"/>
  <c r="J101" i="9"/>
  <c r="J100" i="9"/>
  <c r="J97" i="9"/>
  <c r="J96" i="9"/>
  <c r="J94" i="9"/>
  <c r="J93" i="9"/>
  <c r="J92" i="9"/>
  <c r="J88" i="9"/>
  <c r="J87" i="9"/>
  <c r="J83" i="9"/>
  <c r="J81" i="9"/>
  <c r="J79" i="9"/>
  <c r="J78" i="9"/>
  <c r="J77" i="9"/>
  <c r="J75" i="9"/>
  <c r="J73" i="9"/>
  <c r="J71" i="9"/>
  <c r="J70" i="9"/>
  <c r="J69" i="9"/>
  <c r="J68" i="9"/>
  <c r="J67" i="9"/>
  <c r="J64" i="9"/>
  <c r="J63" i="9"/>
  <c r="J62" i="9"/>
  <c r="J60" i="9"/>
  <c r="J58" i="9"/>
  <c r="J57" i="9"/>
  <c r="J55" i="9"/>
  <c r="J54" i="9"/>
  <c r="J53" i="9"/>
  <c r="J52" i="9"/>
  <c r="J50" i="9"/>
  <c r="J48" i="9"/>
  <c r="J47" i="9"/>
  <c r="J46" i="9"/>
  <c r="J45" i="9"/>
  <c r="J43" i="9"/>
  <c r="J42" i="9"/>
  <c r="J41" i="9"/>
  <c r="J40" i="9"/>
  <c r="J39" i="9"/>
  <c r="J34" i="9"/>
  <c r="J33" i="9"/>
  <c r="J138" i="9"/>
  <c r="J32" i="9"/>
  <c r="J31" i="9"/>
  <c r="J24" i="9"/>
  <c r="J16" i="9"/>
  <c r="J15" i="9"/>
  <c r="J13" i="9"/>
  <c r="J12" i="9"/>
  <c r="J140" i="9"/>
  <c r="J11" i="9"/>
  <c r="J10" i="9"/>
  <c r="J4" i="9"/>
  <c r="J158" i="8"/>
  <c r="J152" i="8"/>
  <c r="O152" i="8"/>
  <c r="J151" i="8"/>
  <c r="O149" i="8"/>
  <c r="J149" i="8"/>
  <c r="O148" i="8"/>
  <c r="J148" i="8"/>
  <c r="J159" i="8"/>
  <c r="J147" i="8"/>
  <c r="J146" i="8"/>
  <c r="J144" i="8"/>
  <c r="I142" i="8"/>
  <c r="H142" i="8"/>
  <c r="G142" i="8"/>
  <c r="F142" i="8"/>
  <c r="E142" i="8"/>
  <c r="D142" i="8"/>
  <c r="C142" i="8"/>
  <c r="B142" i="8"/>
  <c r="I140" i="8"/>
  <c r="H140" i="8"/>
  <c r="G140" i="8"/>
  <c r="F140" i="8"/>
  <c r="E140" i="8"/>
  <c r="D140" i="8"/>
  <c r="C140" i="8"/>
  <c r="B140" i="8"/>
  <c r="J127" i="8"/>
  <c r="J126" i="8"/>
  <c r="J124" i="8"/>
  <c r="J120" i="8"/>
  <c r="J119" i="8"/>
  <c r="J118" i="8"/>
  <c r="J116" i="8"/>
  <c r="J112" i="8"/>
  <c r="J110" i="8"/>
  <c r="J108" i="8"/>
  <c r="J106" i="8"/>
  <c r="J104" i="8"/>
  <c r="J103" i="8"/>
  <c r="J102" i="8"/>
  <c r="J98" i="8"/>
  <c r="J97" i="8"/>
  <c r="J94" i="8"/>
  <c r="J93" i="8"/>
  <c r="J89" i="8"/>
  <c r="J88" i="8"/>
  <c r="J87" i="8"/>
  <c r="J84" i="8"/>
  <c r="J83" i="8"/>
  <c r="J82" i="8"/>
  <c r="J80" i="8"/>
  <c r="J79" i="8"/>
  <c r="J78" i="8"/>
  <c r="J76" i="8"/>
  <c r="J73" i="8"/>
  <c r="J71" i="8"/>
  <c r="J70" i="8"/>
  <c r="J69" i="8"/>
  <c r="J68" i="8"/>
  <c r="J67" i="8"/>
  <c r="J65" i="8"/>
  <c r="J63" i="8"/>
  <c r="J62" i="8"/>
  <c r="J60" i="8"/>
  <c r="J58" i="8"/>
  <c r="J55" i="8"/>
  <c r="J54" i="8"/>
  <c r="J53" i="8"/>
  <c r="J52" i="8"/>
  <c r="J50" i="8"/>
  <c r="J47" i="8"/>
  <c r="J46" i="8"/>
  <c r="J45" i="8"/>
  <c r="J44" i="8"/>
  <c r="J42" i="8"/>
  <c r="J41" i="8"/>
  <c r="J40" i="8"/>
  <c r="J39" i="8"/>
  <c r="J32" i="8"/>
  <c r="J31" i="8"/>
  <c r="J26" i="8"/>
  <c r="J23" i="8"/>
  <c r="J13" i="8"/>
  <c r="J12" i="8"/>
  <c r="J140" i="8"/>
  <c r="J10" i="8"/>
  <c r="J7" i="8"/>
  <c r="J4" i="8"/>
  <c r="J142" i="8"/>
  <c r="J166" i="7"/>
  <c r="O159" i="7"/>
  <c r="J159" i="7"/>
  <c r="J158" i="7"/>
  <c r="O156" i="7"/>
  <c r="J156" i="7"/>
  <c r="O155" i="7"/>
  <c r="O166" i="7"/>
  <c r="J155" i="7"/>
  <c r="J154" i="7"/>
  <c r="J153" i="7"/>
  <c r="J165" i="7"/>
  <c r="J151" i="7"/>
  <c r="I149" i="7"/>
  <c r="H149" i="7"/>
  <c r="G149" i="7"/>
  <c r="F149" i="7"/>
  <c r="E149" i="7"/>
  <c r="D149" i="7"/>
  <c r="C149" i="7"/>
  <c r="B149" i="7"/>
  <c r="I147" i="7"/>
  <c r="H147" i="7"/>
  <c r="G147" i="7"/>
  <c r="F147" i="7"/>
  <c r="E147" i="7"/>
  <c r="D147" i="7"/>
  <c r="C147" i="7"/>
  <c r="B147" i="7"/>
  <c r="J137" i="7"/>
  <c r="J135" i="7"/>
  <c r="J131" i="7"/>
  <c r="J130" i="7"/>
  <c r="J128" i="7"/>
  <c r="J126" i="7"/>
  <c r="J124" i="7"/>
  <c r="J123" i="7"/>
  <c r="J122" i="7"/>
  <c r="J120" i="7"/>
  <c r="J119" i="7"/>
  <c r="J118" i="7"/>
  <c r="J116" i="7"/>
  <c r="J114" i="7"/>
  <c r="J112" i="7"/>
  <c r="J110" i="7"/>
  <c r="J107" i="7"/>
  <c r="J106" i="7"/>
  <c r="J102" i="7"/>
  <c r="J98" i="7"/>
  <c r="J97" i="7"/>
  <c r="J92" i="7"/>
  <c r="J91" i="7"/>
  <c r="J87" i="7"/>
  <c r="J86" i="7"/>
  <c r="J85" i="7"/>
  <c r="J83" i="7"/>
  <c r="J82" i="7"/>
  <c r="J81" i="7"/>
  <c r="J79" i="7"/>
  <c r="J76" i="7"/>
  <c r="J74" i="7"/>
  <c r="J73" i="7"/>
  <c r="J72" i="7"/>
  <c r="J71" i="7"/>
  <c r="J70" i="7"/>
  <c r="J67" i="7"/>
  <c r="J66" i="7"/>
  <c r="J65" i="7"/>
  <c r="J62" i="7"/>
  <c r="J60" i="7"/>
  <c r="J57" i="7"/>
  <c r="J56" i="7"/>
  <c r="J55" i="7"/>
  <c r="J52" i="7"/>
  <c r="J50" i="7"/>
  <c r="J49" i="7"/>
  <c r="J48" i="7"/>
  <c r="J47" i="7"/>
  <c r="J46" i="7"/>
  <c r="J45" i="7"/>
  <c r="J44" i="7"/>
  <c r="J43" i="7"/>
  <c r="J42" i="7"/>
  <c r="J41" i="7"/>
  <c r="J39" i="7"/>
  <c r="J34" i="7"/>
  <c r="J33" i="7"/>
  <c r="J30" i="7"/>
  <c r="J29" i="7"/>
  <c r="J28" i="7"/>
  <c r="J26" i="7"/>
  <c r="J25" i="7"/>
  <c r="J24" i="7"/>
  <c r="J23" i="7"/>
  <c r="J20" i="7"/>
  <c r="J17" i="7"/>
  <c r="J16" i="7"/>
  <c r="J13" i="7"/>
  <c r="J12" i="7"/>
  <c r="J11" i="7"/>
  <c r="J10" i="7"/>
  <c r="J6" i="7"/>
  <c r="J4" i="7"/>
  <c r="J147" i="7"/>
  <c r="J167" i="6"/>
  <c r="O167" i="6"/>
  <c r="O160" i="6"/>
  <c r="J160" i="6"/>
  <c r="J159" i="6"/>
  <c r="J157" i="6"/>
  <c r="O157" i="6"/>
  <c r="O156" i="6"/>
  <c r="J156" i="6"/>
  <c r="J155" i="6"/>
  <c r="J166" i="6"/>
  <c r="J154" i="6"/>
  <c r="J152" i="6"/>
  <c r="I150" i="6"/>
  <c r="H150" i="6"/>
  <c r="G150" i="6"/>
  <c r="F150" i="6"/>
  <c r="E150" i="6"/>
  <c r="D150" i="6"/>
  <c r="C150" i="6"/>
  <c r="B150" i="6"/>
  <c r="I148" i="6"/>
  <c r="H148" i="6"/>
  <c r="G148" i="6"/>
  <c r="F148" i="6"/>
  <c r="E148" i="6"/>
  <c r="D148" i="6"/>
  <c r="C148" i="6"/>
  <c r="B148" i="6"/>
  <c r="J144" i="6"/>
  <c r="J138" i="6"/>
  <c r="J137" i="6"/>
  <c r="J136" i="6"/>
  <c r="J132" i="6"/>
  <c r="J131" i="6"/>
  <c r="J130" i="6"/>
  <c r="J129" i="6"/>
  <c r="J127" i="6"/>
  <c r="J125" i="6"/>
  <c r="J123" i="6"/>
  <c r="J121" i="6"/>
  <c r="J117" i="6"/>
  <c r="J115" i="6"/>
  <c r="J114" i="6"/>
  <c r="J113" i="6"/>
  <c r="J111" i="6"/>
  <c r="J108" i="6"/>
  <c r="J107" i="6"/>
  <c r="J103" i="6"/>
  <c r="J99" i="6"/>
  <c r="J98" i="6"/>
  <c r="J93" i="6"/>
  <c r="J90" i="6"/>
  <c r="J88" i="6"/>
  <c r="J87" i="6"/>
  <c r="J86" i="6"/>
  <c r="J84" i="6"/>
  <c r="J83" i="6"/>
  <c r="J82" i="6"/>
  <c r="J80" i="6"/>
  <c r="J77" i="6"/>
  <c r="J75" i="6"/>
  <c r="J74" i="6"/>
  <c r="J73" i="6"/>
  <c r="J72" i="6"/>
  <c r="J71" i="6"/>
  <c r="J68" i="6"/>
  <c r="J67" i="6"/>
  <c r="J66" i="6"/>
  <c r="J63" i="6"/>
  <c r="J61" i="6"/>
  <c r="J58" i="6"/>
  <c r="J57" i="6"/>
  <c r="J56" i="6"/>
  <c r="J55" i="6"/>
  <c r="J51" i="6"/>
  <c r="J50" i="6"/>
  <c r="J49" i="6"/>
  <c r="J48" i="6"/>
  <c r="J45" i="6"/>
  <c r="J44" i="6"/>
  <c r="J43" i="6"/>
  <c r="J42" i="6"/>
  <c r="J39" i="6"/>
  <c r="J37" i="6"/>
  <c r="J35" i="6"/>
  <c r="J34" i="6"/>
  <c r="J29" i="6"/>
  <c r="J26" i="6"/>
  <c r="J24" i="6"/>
  <c r="J21" i="6"/>
  <c r="J19" i="6"/>
  <c r="J17" i="6"/>
  <c r="J15" i="6"/>
  <c r="J13" i="6"/>
  <c r="J12" i="6"/>
  <c r="J11" i="6"/>
  <c r="J10" i="6"/>
  <c r="J148" i="6"/>
  <c r="J4" i="6"/>
  <c r="K167" i="5"/>
  <c r="P167" i="5"/>
  <c r="P160" i="5"/>
  <c r="K160" i="5"/>
  <c r="K159" i="5"/>
  <c r="K157" i="5"/>
  <c r="P157" i="5"/>
  <c r="P156" i="5"/>
  <c r="K156" i="5"/>
  <c r="K155" i="5"/>
  <c r="K166" i="5"/>
  <c r="K154" i="5"/>
  <c r="K152" i="5"/>
  <c r="J150" i="5"/>
  <c r="I150" i="5"/>
  <c r="H150" i="5"/>
  <c r="G150" i="5"/>
  <c r="F150" i="5"/>
  <c r="E150" i="5"/>
  <c r="D150" i="5"/>
  <c r="C150" i="5"/>
  <c r="B150" i="5"/>
  <c r="J148" i="5"/>
  <c r="I148" i="5"/>
  <c r="H148" i="5"/>
  <c r="G148" i="5"/>
  <c r="F148" i="5"/>
  <c r="E148" i="5"/>
  <c r="D148" i="5"/>
  <c r="C148" i="5"/>
  <c r="B148" i="5"/>
  <c r="K132" i="5"/>
  <c r="K125" i="5"/>
  <c r="K123" i="5"/>
  <c r="K121" i="5"/>
  <c r="K119" i="5"/>
  <c r="K117" i="5"/>
  <c r="K116" i="5"/>
  <c r="K115" i="5"/>
  <c r="K113" i="5"/>
  <c r="K111" i="5"/>
  <c r="K108" i="5"/>
  <c r="K107" i="5"/>
  <c r="K103" i="5"/>
  <c r="K100" i="5"/>
  <c r="K99" i="5"/>
  <c r="K98" i="5"/>
  <c r="K93" i="5"/>
  <c r="K92" i="5"/>
  <c r="K91" i="5"/>
  <c r="K90" i="5"/>
  <c r="K88" i="5"/>
  <c r="K87" i="5"/>
  <c r="K86" i="5"/>
  <c r="K84" i="5"/>
  <c r="K83" i="5"/>
  <c r="K82" i="5"/>
  <c r="K80" i="5"/>
  <c r="K77" i="5"/>
  <c r="K75" i="5"/>
  <c r="K74" i="5"/>
  <c r="K72" i="5"/>
  <c r="K71" i="5"/>
  <c r="K70" i="5"/>
  <c r="K68" i="5"/>
  <c r="K67" i="5"/>
  <c r="K66" i="5"/>
  <c r="K63" i="5"/>
  <c r="K61" i="5"/>
  <c r="K58" i="5"/>
  <c r="K57" i="5"/>
  <c r="K56" i="5"/>
  <c r="K55" i="5"/>
  <c r="K50" i="5"/>
  <c r="K49" i="5"/>
  <c r="K48" i="5"/>
  <c r="K45" i="5"/>
  <c r="K44" i="5"/>
  <c r="K43" i="5"/>
  <c r="K42" i="5"/>
  <c r="K40" i="5"/>
  <c r="K35" i="5"/>
  <c r="K34" i="5"/>
  <c r="K26" i="5"/>
  <c r="K24" i="5"/>
  <c r="K23" i="5"/>
  <c r="K17" i="5"/>
  <c r="K16" i="5"/>
  <c r="K15" i="5"/>
  <c r="K13" i="5"/>
  <c r="K12" i="5"/>
  <c r="K11" i="5"/>
  <c r="K10" i="5"/>
  <c r="K4" i="5"/>
  <c r="K148" i="5"/>
  <c r="P168" i="4"/>
  <c r="K168" i="4"/>
  <c r="P161" i="4"/>
  <c r="K161" i="4"/>
  <c r="K160" i="4"/>
  <c r="P158" i="4"/>
  <c r="K158" i="4"/>
  <c r="P157" i="4"/>
  <c r="K157" i="4"/>
  <c r="K156" i="4"/>
  <c r="K167" i="4"/>
  <c r="K155" i="4"/>
  <c r="K153" i="4"/>
  <c r="J151" i="4"/>
  <c r="I151" i="4"/>
  <c r="H151" i="4"/>
  <c r="G151" i="4"/>
  <c r="F151" i="4"/>
  <c r="E151" i="4"/>
  <c r="D151" i="4"/>
  <c r="C151" i="4"/>
  <c r="B151" i="4"/>
  <c r="J149" i="4"/>
  <c r="I149" i="4"/>
  <c r="H149" i="4"/>
  <c r="G149" i="4"/>
  <c r="F149" i="4"/>
  <c r="E149" i="4"/>
  <c r="D149" i="4"/>
  <c r="C149" i="4"/>
  <c r="B149" i="4"/>
  <c r="K133" i="4"/>
  <c r="K132" i="4"/>
  <c r="K130" i="4"/>
  <c r="K126" i="4"/>
  <c r="K125" i="4"/>
  <c r="K124" i="4"/>
  <c r="K122" i="4"/>
  <c r="K116" i="4"/>
  <c r="K115" i="4"/>
  <c r="K114" i="4"/>
  <c r="K112" i="4"/>
  <c r="K109" i="4"/>
  <c r="K108" i="4"/>
  <c r="K104" i="4"/>
  <c r="K100" i="4"/>
  <c r="K99" i="4"/>
  <c r="K94" i="4"/>
  <c r="K93" i="4"/>
  <c r="K91" i="4"/>
  <c r="K89" i="4"/>
  <c r="K87" i="4"/>
  <c r="K85" i="4"/>
  <c r="K84" i="4"/>
  <c r="K83" i="4"/>
  <c r="K81" i="4"/>
  <c r="K78" i="4"/>
  <c r="K76" i="4"/>
  <c r="K75" i="4"/>
  <c r="K74" i="4"/>
  <c r="K73" i="4"/>
  <c r="K72" i="4"/>
  <c r="K68" i="4"/>
  <c r="K67" i="4"/>
  <c r="K64" i="4"/>
  <c r="K62" i="4"/>
  <c r="K59" i="4"/>
  <c r="K58" i="4"/>
  <c r="K57" i="4"/>
  <c r="K56" i="4"/>
  <c r="K54" i="4"/>
  <c r="K51" i="4"/>
  <c r="K50" i="4"/>
  <c r="K49" i="4"/>
  <c r="K46" i="4"/>
  <c r="K45" i="4"/>
  <c r="K44" i="4"/>
  <c r="K43" i="4"/>
  <c r="K41" i="4"/>
  <c r="K39" i="4"/>
  <c r="K36" i="4"/>
  <c r="K35" i="4"/>
  <c r="K25" i="4"/>
  <c r="K17" i="4"/>
  <c r="K16" i="4"/>
  <c r="K13" i="4"/>
  <c r="K12" i="4"/>
  <c r="K11" i="4"/>
  <c r="K10" i="4"/>
  <c r="K9" i="4"/>
  <c r="K4" i="4"/>
  <c r="K149" i="4"/>
  <c r="K168" i="3"/>
  <c r="P168" i="3"/>
  <c r="P161" i="3"/>
  <c r="K161" i="3"/>
  <c r="K160" i="3"/>
  <c r="P158" i="3"/>
  <c r="K158" i="3"/>
  <c r="P157" i="3"/>
  <c r="K157" i="3"/>
  <c r="K156" i="3"/>
  <c r="K155" i="3"/>
  <c r="K167" i="3"/>
  <c r="K153" i="3"/>
  <c r="J151" i="3"/>
  <c r="I151" i="3"/>
  <c r="H151" i="3"/>
  <c r="G151" i="3"/>
  <c r="F151" i="3"/>
  <c r="E151" i="3"/>
  <c r="D151" i="3"/>
  <c r="C151" i="3"/>
  <c r="B151" i="3"/>
  <c r="J149" i="3"/>
  <c r="I149" i="3"/>
  <c r="H149" i="3"/>
  <c r="G149" i="3"/>
  <c r="F149" i="3"/>
  <c r="E149" i="3"/>
  <c r="D149" i="3"/>
  <c r="C149" i="3"/>
  <c r="B149" i="3"/>
  <c r="K145" i="3"/>
  <c r="K144" i="3"/>
  <c r="K143" i="3"/>
  <c r="K142" i="3"/>
  <c r="K141" i="3"/>
  <c r="K140" i="3"/>
  <c r="K139" i="3"/>
  <c r="K138" i="3"/>
  <c r="K137" i="3"/>
  <c r="K136" i="3"/>
  <c r="K134" i="3"/>
  <c r="K133" i="3"/>
  <c r="K132" i="3"/>
  <c r="K131" i="3"/>
  <c r="K130" i="3"/>
  <c r="K129" i="3"/>
  <c r="K128" i="3"/>
  <c r="K127" i="3"/>
  <c r="K126" i="3"/>
  <c r="K125" i="3"/>
  <c r="K124" i="3"/>
  <c r="K123" i="3"/>
  <c r="K122" i="3"/>
  <c r="K121" i="3"/>
  <c r="K120" i="3"/>
  <c r="K119" i="3"/>
  <c r="K118" i="3"/>
  <c r="K117" i="3"/>
  <c r="K116" i="3"/>
  <c r="K115" i="3"/>
  <c r="K114" i="3"/>
  <c r="K113" i="3"/>
  <c r="K112" i="3"/>
  <c r="K111" i="3"/>
  <c r="K110" i="3"/>
  <c r="K109" i="3"/>
  <c r="K108" i="3"/>
  <c r="K107" i="3"/>
  <c r="K106" i="3"/>
  <c r="K105" i="3"/>
  <c r="K104" i="3"/>
  <c r="K103" i="3"/>
  <c r="K102" i="3"/>
  <c r="K101" i="3"/>
  <c r="K100" i="3"/>
  <c r="K99" i="3"/>
  <c r="K98" i="3"/>
  <c r="K97" i="3"/>
  <c r="K96" i="3"/>
  <c r="K95" i="3"/>
  <c r="K94" i="3"/>
  <c r="K93" i="3"/>
  <c r="K92" i="3"/>
  <c r="K91" i="3"/>
  <c r="K90" i="3"/>
  <c r="K89" i="3"/>
  <c r="K88" i="3"/>
  <c r="K87" i="3"/>
  <c r="K86" i="3"/>
  <c r="K85" i="3"/>
  <c r="K84" i="3"/>
  <c r="K83" i="3"/>
  <c r="K82" i="3"/>
  <c r="K81" i="3"/>
  <c r="K80" i="3"/>
  <c r="K79" i="3"/>
  <c r="K78" i="3"/>
  <c r="K77" i="3"/>
  <c r="K76" i="3"/>
  <c r="K75" i="3"/>
  <c r="K74" i="3"/>
  <c r="K73" i="3"/>
  <c r="K72" i="3"/>
  <c r="K71" i="3"/>
  <c r="K70" i="3"/>
  <c r="K69" i="3"/>
  <c r="K68" i="3"/>
  <c r="K67" i="3"/>
  <c r="K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K5" i="3"/>
  <c r="K4" i="3"/>
  <c r="K3" i="3"/>
  <c r="K2" i="3"/>
  <c r="K149" i="3"/>
  <c r="CF173" i="2"/>
  <c r="CC173" i="2"/>
  <c r="CB173" i="2"/>
  <c r="CA173" i="2"/>
  <c r="BZ173" i="2"/>
  <c r="BY173" i="2"/>
  <c r="BX173" i="2"/>
  <c r="BW173" i="2"/>
  <c r="BV173" i="2"/>
  <c r="BU173" i="2"/>
  <c r="BT173" i="2"/>
  <c r="BS173" i="2"/>
  <c r="BR173" i="2"/>
  <c r="BQ173" i="2"/>
  <c r="BP173" i="2"/>
  <c r="BN173" i="2"/>
  <c r="BM173" i="2"/>
  <c r="BL173" i="2"/>
  <c r="BK173" i="2"/>
  <c r="BH173" i="2"/>
  <c r="BG173" i="2"/>
  <c r="BF173" i="2"/>
  <c r="BE173" i="2"/>
  <c r="BD173" i="2"/>
  <c r="N173" i="2"/>
  <c r="M173" i="2"/>
  <c r="L173" i="2"/>
  <c r="K173" i="2"/>
  <c r="J173" i="2"/>
  <c r="I173" i="2"/>
  <c r="G173" i="2"/>
  <c r="F173" i="2"/>
  <c r="E173" i="2"/>
  <c r="D173" i="2"/>
  <c r="C173" i="2"/>
  <c r="B173" i="2"/>
  <c r="CF172" i="2"/>
  <c r="CD172" i="2"/>
  <c r="CC172" i="2"/>
  <c r="CB172" i="2"/>
  <c r="CA172" i="2"/>
  <c r="BZ172" i="2"/>
  <c r="BY172" i="2"/>
  <c r="BX172" i="2"/>
  <c r="BW172" i="2"/>
  <c r="BV172" i="2"/>
  <c r="BU172" i="2"/>
  <c r="BT172" i="2"/>
  <c r="BS172" i="2"/>
  <c r="BR172" i="2"/>
  <c r="BQ172" i="2"/>
  <c r="BP172" i="2"/>
  <c r="BN172" i="2"/>
  <c r="BM172" i="2"/>
  <c r="BL172" i="2"/>
  <c r="BK172" i="2"/>
  <c r="BH172" i="2"/>
  <c r="BG172" i="2"/>
  <c r="BF172" i="2"/>
  <c r="BE172" i="2"/>
  <c r="BD172" i="2"/>
  <c r="BC172" i="2"/>
  <c r="K172" i="2"/>
  <c r="I172" i="2"/>
  <c r="G172" i="2"/>
  <c r="F172" i="2"/>
  <c r="CK156" i="2"/>
  <c r="CJ156" i="2"/>
  <c r="CI156" i="2"/>
  <c r="CH156" i="2"/>
  <c r="CG156" i="2"/>
  <c r="CF156" i="2"/>
  <c r="CE156" i="2"/>
  <c r="CD156" i="2"/>
  <c r="CC156" i="2"/>
  <c r="CB156" i="2"/>
  <c r="CA156" i="2"/>
  <c r="BZ156" i="2"/>
  <c r="BY156" i="2"/>
  <c r="BX156" i="2"/>
  <c r="BW156" i="2"/>
  <c r="BV156" i="2"/>
  <c r="BU156" i="2"/>
  <c r="BT156" i="2"/>
  <c r="BS156" i="2"/>
  <c r="BR156" i="2"/>
  <c r="BQ156" i="2"/>
  <c r="BP156" i="2"/>
  <c r="BO156" i="2"/>
  <c r="BN156" i="2"/>
  <c r="BM156" i="2"/>
  <c r="BL156" i="2"/>
  <c r="BK156" i="2"/>
  <c r="BJ156" i="2"/>
  <c r="BI156" i="2"/>
  <c r="BH156" i="2"/>
  <c r="BG156" i="2"/>
  <c r="BF156" i="2"/>
  <c r="BE156" i="2"/>
  <c r="BD156" i="2"/>
  <c r="BC156" i="2"/>
  <c r="BB156" i="2"/>
  <c r="BA156" i="2"/>
  <c r="AZ156" i="2"/>
  <c r="AY156" i="2"/>
  <c r="AX156" i="2"/>
  <c r="AW156" i="2"/>
  <c r="AV156" i="2"/>
  <c r="AU156" i="2"/>
  <c r="AT156" i="2"/>
  <c r="AS156" i="2"/>
  <c r="AR156" i="2"/>
  <c r="AQ156" i="2"/>
  <c r="AP156" i="2"/>
  <c r="AO156" i="2"/>
  <c r="AN156" i="2"/>
  <c r="AM156" i="2"/>
  <c r="AL156" i="2"/>
  <c r="AK156" i="2"/>
  <c r="AJ156" i="2"/>
  <c r="AI156" i="2"/>
  <c r="AH156" i="2"/>
  <c r="AG156" i="2"/>
  <c r="AF156" i="2"/>
  <c r="AE156" i="2"/>
  <c r="AD156" i="2"/>
  <c r="AC156" i="2"/>
  <c r="AB156" i="2"/>
  <c r="AA156" i="2"/>
  <c r="Z156" i="2"/>
  <c r="Y156" i="2"/>
  <c r="X156" i="2"/>
  <c r="W156" i="2"/>
  <c r="V156" i="2"/>
  <c r="U156" i="2"/>
  <c r="T156" i="2"/>
  <c r="S156" i="2"/>
  <c r="R156" i="2"/>
  <c r="Q156" i="2"/>
  <c r="P156" i="2"/>
  <c r="O156" i="2"/>
  <c r="N156" i="2"/>
  <c r="M156" i="2"/>
  <c r="L156" i="2"/>
  <c r="K156" i="2"/>
  <c r="J156" i="2"/>
  <c r="I156" i="2"/>
  <c r="H156" i="2"/>
  <c r="G156" i="2"/>
  <c r="F156" i="2"/>
  <c r="E156" i="2"/>
  <c r="D156" i="2"/>
  <c r="C156" i="2"/>
  <c r="B156" i="2"/>
  <c r="CK154" i="2"/>
  <c r="CJ154" i="2"/>
  <c r="CI154" i="2"/>
  <c r="CH154" i="2"/>
  <c r="CG154" i="2"/>
  <c r="CF154" i="2"/>
  <c r="CE154" i="2"/>
  <c r="CD154" i="2"/>
  <c r="CC154" i="2"/>
  <c r="CB154" i="2"/>
  <c r="CA154" i="2"/>
  <c r="BZ154" i="2"/>
  <c r="BY154" i="2"/>
  <c r="BX154" i="2"/>
  <c r="BW154" i="2"/>
  <c r="BV154" i="2"/>
  <c r="BU154" i="2"/>
  <c r="BT154" i="2"/>
  <c r="BS154" i="2"/>
  <c r="BR154" i="2"/>
  <c r="BQ154" i="2"/>
  <c r="BP154" i="2"/>
  <c r="BO154" i="2"/>
  <c r="BN154" i="2"/>
  <c r="BM154" i="2"/>
  <c r="BL154" i="2"/>
  <c r="BK154" i="2"/>
  <c r="BJ154" i="2"/>
  <c r="BI154" i="2"/>
  <c r="BH154" i="2"/>
  <c r="BG154" i="2"/>
  <c r="BF154" i="2"/>
  <c r="BE154" i="2"/>
  <c r="BD154" i="2"/>
  <c r="BC154" i="2"/>
  <c r="BB154" i="2"/>
  <c r="BA154" i="2"/>
  <c r="AZ154" i="2"/>
  <c r="AY154" i="2"/>
  <c r="AX154" i="2"/>
  <c r="AW154" i="2"/>
  <c r="AV154" i="2"/>
  <c r="AU154" i="2"/>
  <c r="AT154" i="2"/>
  <c r="AS154" i="2"/>
  <c r="AR154" i="2"/>
  <c r="AQ154" i="2"/>
  <c r="AP154" i="2"/>
  <c r="AO154" i="2"/>
  <c r="AN154" i="2"/>
  <c r="AM154" i="2"/>
  <c r="AL154" i="2"/>
  <c r="AK154" i="2"/>
  <c r="AJ154" i="2"/>
  <c r="AI154" i="2"/>
  <c r="AH154" i="2"/>
  <c r="AG154" i="2"/>
  <c r="AF154" i="2"/>
  <c r="AE154" i="2"/>
  <c r="AD154" i="2"/>
  <c r="AC154" i="2"/>
  <c r="AB154" i="2"/>
  <c r="AA154" i="2"/>
  <c r="Z154" i="2"/>
  <c r="Y154" i="2"/>
  <c r="X154" i="2"/>
  <c r="W154" i="2"/>
  <c r="V154" i="2"/>
  <c r="U154" i="2"/>
  <c r="T154" i="2"/>
  <c r="S154" i="2"/>
  <c r="R154" i="2"/>
  <c r="Q154" i="2"/>
  <c r="P154" i="2"/>
  <c r="O154" i="2"/>
  <c r="N154" i="2"/>
  <c r="M154" i="2"/>
  <c r="L154" i="2"/>
  <c r="K154" i="2"/>
  <c r="J154" i="2"/>
  <c r="I154" i="2"/>
  <c r="H154" i="2"/>
  <c r="G154" i="2"/>
  <c r="F154" i="2"/>
  <c r="E154" i="2"/>
  <c r="D154" i="2"/>
  <c r="C154" i="2"/>
  <c r="B154" i="2"/>
  <c r="J149" i="7"/>
  <c r="K151" i="4"/>
  <c r="K150" i="5"/>
  <c r="J135" i="12"/>
  <c r="K151" i="3"/>
  <c r="J150" i="6"/>
</calcChain>
</file>

<file path=xl/sharedStrings.xml><?xml version="1.0" encoding="utf-8"?>
<sst xmlns="http://schemas.openxmlformats.org/spreadsheetml/2006/main" count="2636" uniqueCount="554">
  <si>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</si>
  <si>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</si>
  <si>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</si>
  <si>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</si>
  <si>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Summary</t>
  </si>
  <si>
    <t>Table 1</t>
  </si>
  <si>
    <t>SPECIES NAME</t>
  </si>
  <si>
    <t># Counts</t>
  </si>
  <si>
    <t>Sum (all yrs)</t>
  </si>
  <si>
    <t>Avg (all yrs)</t>
  </si>
  <si>
    <t>Greater White-fronted Goose</t>
  </si>
  <si>
    <t>Snow Goose</t>
  </si>
  <si>
    <t>CW</t>
  </si>
  <si>
    <t>cw</t>
  </si>
  <si>
    <t>Cackling Goose</t>
  </si>
  <si>
    <t>Canada Goose</t>
  </si>
  <si>
    <t>Mute Swan</t>
  </si>
  <si>
    <t>Tundra Swan</t>
  </si>
  <si>
    <t>Wood Duck</t>
  </si>
  <si>
    <t>Gadwall</t>
  </si>
  <si>
    <t>American Wigeon</t>
  </si>
  <si>
    <t>American Black Duck</t>
  </si>
  <si>
    <t>Mallard</t>
  </si>
  <si>
    <t>Northern Shoveler</t>
  </si>
  <si>
    <t>Northern Pintail</t>
  </si>
  <si>
    <t>Green-winged Teal</t>
  </si>
  <si>
    <t>Canvasback</t>
  </si>
  <si>
    <t>Ring-necked Duck</t>
  </si>
  <si>
    <t>Lesser Scaup</t>
  </si>
  <si>
    <t>Bufflehead</t>
  </si>
  <si>
    <t>Common Goldeneye</t>
  </si>
  <si>
    <t>Hooded Merganser</t>
  </si>
  <si>
    <t>Common Merganser</t>
  </si>
  <si>
    <t>Red-brested Merganser</t>
  </si>
  <si>
    <t>Ruddy Duck</t>
  </si>
  <si>
    <t>Gray Partridge</t>
  </si>
  <si>
    <t>Ring-necked Pheasant</t>
  </si>
  <si>
    <t>Ruffed Grouse</t>
  </si>
  <si>
    <t>Wild Turkey</t>
  </si>
  <si>
    <t>Common Loon</t>
  </si>
  <si>
    <t>Horned Grebe</t>
  </si>
  <si>
    <t>Double-crested Cormorant</t>
  </si>
  <si>
    <t>Great Blue Heron</t>
  </si>
  <si>
    <t>Turkey Vulture</t>
  </si>
  <si>
    <t>Bald Eagle</t>
  </si>
  <si>
    <t>Northern  Harrier</t>
  </si>
  <si>
    <t>Sharp-shinned Hawk</t>
  </si>
  <si>
    <t xml:space="preserve"> </t>
  </si>
  <si>
    <t>Cooper's Hawk</t>
  </si>
  <si>
    <t>Northern Goshawk</t>
  </si>
  <si>
    <t>Red-shouldered Hawk</t>
  </si>
  <si>
    <t>Red-tailed Hawk</t>
  </si>
  <si>
    <t>Rough-legged Hawk</t>
  </si>
  <si>
    <t>Sora</t>
  </si>
  <si>
    <t>Virginia Rail</t>
  </si>
  <si>
    <t>American Coot</t>
  </si>
  <si>
    <t>Sandhill Crane</t>
  </si>
  <si>
    <t>Killdeer</t>
  </si>
  <si>
    <t>Least Sandpiper</t>
  </si>
  <si>
    <t>Wilson's Snipe</t>
  </si>
  <si>
    <t>Bonaparte's Gull</t>
  </si>
  <si>
    <t>Ring-billed Gull</t>
  </si>
  <si>
    <t>American Herring Gull</t>
  </si>
  <si>
    <t>Thayer's Gull</t>
  </si>
  <si>
    <t>Iceland Gull</t>
  </si>
  <si>
    <t>Lesser Black-backed Gull</t>
  </si>
  <si>
    <t>Glaucous Gull</t>
  </si>
  <si>
    <t>Great Black-backed Gull</t>
  </si>
  <si>
    <t>Rock Pigeon</t>
  </si>
  <si>
    <t>Mourning Dove</t>
  </si>
  <si>
    <t>Eastern Screech Owl</t>
  </si>
  <si>
    <t>Great Horned Owl</t>
  </si>
  <si>
    <t>Snowy Owl</t>
  </si>
  <si>
    <t>Barred Owl</t>
  </si>
  <si>
    <t>Long-eared Owl</t>
  </si>
  <si>
    <t>Short-eared Owl</t>
  </si>
  <si>
    <t>Northern Saw-whet Owl</t>
  </si>
  <si>
    <t>Belted Kingfisher</t>
  </si>
  <si>
    <t>Red-headed Woodpecker</t>
  </si>
  <si>
    <t>Red-bellied Woodpecker</t>
  </si>
  <si>
    <t>Yellow-bellied Sapsucker</t>
  </si>
  <si>
    <t>Downy Woodpecker</t>
  </si>
  <si>
    <t>Hairy Woodpecker</t>
  </si>
  <si>
    <t>Northern Flicker</t>
  </si>
  <si>
    <t>Pileated Woodpecker</t>
  </si>
  <si>
    <t>American Kestrel</t>
  </si>
  <si>
    <t>Merlin</t>
  </si>
  <si>
    <t>Peregrine Falcon</t>
  </si>
  <si>
    <t>Eastern Phoebe</t>
  </si>
  <si>
    <t>Loggerhead Shrike</t>
  </si>
  <si>
    <t>Northern Shrike</t>
  </si>
  <si>
    <t>Blue Jay</t>
  </si>
  <si>
    <t>Black-billed Magpie</t>
  </si>
  <si>
    <t>American Crow</t>
  </si>
  <si>
    <t>Common Raven</t>
  </si>
  <si>
    <t>Horned Lark</t>
  </si>
  <si>
    <t>Black-capped Chickadee</t>
  </si>
  <si>
    <t>Boreal Chickadee</t>
  </si>
  <si>
    <t>Tufted Titmouse</t>
  </si>
  <si>
    <t>Red-breasted Nuthatch</t>
  </si>
  <si>
    <t>White-breasted Nuthatch</t>
  </si>
  <si>
    <t>Brown Creeper</t>
  </si>
  <si>
    <t>House Wren</t>
  </si>
  <si>
    <t>Winter Wren</t>
  </si>
  <si>
    <t>Marsh Wren</t>
  </si>
  <si>
    <t>Carolina Wren</t>
  </si>
  <si>
    <t>Golden-crowned Kinglet</t>
  </si>
  <si>
    <t>Ruby-crowned Kinglet</t>
  </si>
  <si>
    <t>Eastern Bluebird</t>
  </si>
  <si>
    <t>Hermit Thrush</t>
  </si>
  <si>
    <t>American Robin</t>
  </si>
  <si>
    <t>Brown Thrasher</t>
  </si>
  <si>
    <t>Northern Mockingbird</t>
  </si>
  <si>
    <t>European Starling</t>
  </si>
  <si>
    <t>Bohemian Waxwing</t>
  </si>
  <si>
    <t>Cedar Waxwing</t>
  </si>
  <si>
    <t>Lapland Longspur</t>
  </si>
  <si>
    <t>Snow Bunting</t>
  </si>
  <si>
    <t>Common Yellowthroat</t>
  </si>
  <si>
    <t>Pine Warbler</t>
  </si>
  <si>
    <t>Yellow-rumped Warbler</t>
  </si>
  <si>
    <t>Eastern Towhee</t>
  </si>
  <si>
    <t>American Tree Sparrow</t>
  </si>
  <si>
    <t>Chipping Sparrow</t>
  </si>
  <si>
    <t>Field Sparrow</t>
  </si>
  <si>
    <t>Vesper Sparrow</t>
  </si>
  <si>
    <t>Fox Sparrow</t>
  </si>
  <si>
    <t>Song Sparrow</t>
  </si>
  <si>
    <t>Swamp Sparrow</t>
  </si>
  <si>
    <t>White-throated Sparrow</t>
  </si>
  <si>
    <t>Harris' Sparrow</t>
  </si>
  <si>
    <t>White-crowned Sparrow</t>
  </si>
  <si>
    <t>Dark-eyed Junco</t>
  </si>
  <si>
    <t>Northern Cardinal</t>
  </si>
  <si>
    <t>Red-winged Blackbird</t>
  </si>
  <si>
    <t>Eastern Meadowlark</t>
  </si>
  <si>
    <t>Western Meadowlark</t>
  </si>
  <si>
    <t>Rusty Blackbird</t>
  </si>
  <si>
    <t>Common Grackle</t>
  </si>
  <si>
    <t>Brown-headed Cowbird</t>
  </si>
  <si>
    <t>Pine Grosbeak</t>
  </si>
  <si>
    <t>House Finch</t>
  </si>
  <si>
    <t>Purple Finch</t>
  </si>
  <si>
    <t>Red Crossbill</t>
  </si>
  <si>
    <t>White-winged Crossbill</t>
  </si>
  <si>
    <t>Common Redpoll</t>
  </si>
  <si>
    <t>Hoary Redpoll</t>
  </si>
  <si>
    <t>Pine Siskin</t>
  </si>
  <si>
    <t>American Goldfinch</t>
  </si>
  <si>
    <t>Evening Grosbeak</t>
  </si>
  <si>
    <t>House Sparrow</t>
  </si>
  <si>
    <t>Egyptian Goose (feral)</t>
  </si>
  <si>
    <t>Scaup Species</t>
  </si>
  <si>
    <t>Duck Species</t>
  </si>
  <si>
    <t>Accipiter Species</t>
  </si>
  <si>
    <t>Buteo Species</t>
  </si>
  <si>
    <t>Hawk Species</t>
  </si>
  <si>
    <t xml:space="preserve">Gull Species </t>
  </si>
  <si>
    <t>Sparrow Species</t>
  </si>
  <si>
    <t>Oregon Junco</t>
  </si>
  <si>
    <t>Blackbird Species</t>
  </si>
  <si>
    <t>TOTAL INDIVIDUALS</t>
  </si>
  <si>
    <t>TOTAL SPECIES</t>
  </si>
  <si>
    <t>NO. OF FIELD PARTICIPANTS</t>
  </si>
  <si>
    <t>NO. OF PARTIES</t>
  </si>
  <si>
    <t>one to three</t>
  </si>
  <si>
    <t>7 to 10</t>
  </si>
  <si>
    <t>7 to 8</t>
  </si>
  <si>
    <t>6 to 9</t>
  </si>
  <si>
    <t xml:space="preserve"> 8 to 10</t>
  </si>
  <si>
    <t>6 to 7</t>
  </si>
  <si>
    <t>7 to 9</t>
  </si>
  <si>
    <t>6 to 8</t>
  </si>
  <si>
    <t>8 to 9</t>
  </si>
  <si>
    <t>9 to 11</t>
  </si>
  <si>
    <t>8 to 12</t>
  </si>
  <si>
    <t>10 to 12</t>
  </si>
  <si>
    <t>12 to 14</t>
  </si>
  <si>
    <t>HOURS ON FOOT</t>
  </si>
  <si>
    <t>HOURS BY CAR</t>
  </si>
  <si>
    <t>MILES ON FOOT</t>
  </si>
  <si>
    <t>MILES BY CAR</t>
  </si>
  <si>
    <t>NO. OF FEEDER WATCHERS</t>
  </si>
  <si>
    <t>HOURS OWLING</t>
  </si>
  <si>
    <t>MILES OWLING</t>
  </si>
  <si>
    <t>DATE OF COUNT</t>
  </si>
  <si>
    <t>30.xii.1934</t>
  </si>
  <si>
    <t>22.xii.1935</t>
  </si>
  <si>
    <t>27.xii.1936</t>
  </si>
  <si>
    <t>26.xii.1937</t>
  </si>
  <si>
    <t>28.xii.1941</t>
  </si>
  <si>
    <t>27.xii.1942</t>
  </si>
  <si>
    <t>19.xii.1943</t>
  </si>
  <si>
    <t>24.xii.1944</t>
  </si>
  <si>
    <t>30.xii.1945</t>
  </si>
  <si>
    <t>19.xii.1948</t>
  </si>
  <si>
    <t>18.xii.1949</t>
  </si>
  <si>
    <t>31.xii.1950</t>
  </si>
  <si>
    <t>28.xii.1952</t>
  </si>
  <si>
    <t>20.xii.1953</t>
  </si>
  <si>
    <t>19.xii.1954</t>
  </si>
  <si>
    <t>18.xii.1955</t>
  </si>
  <si>
    <t>22.xii.1956</t>
  </si>
  <si>
    <t>28.xii.1957</t>
  </si>
  <si>
    <t>28.xii.1958</t>
  </si>
  <si>
    <t>20.xii.1959</t>
  </si>
  <si>
    <t>20.xii.1960</t>
  </si>
  <si>
    <t>30.xii.1961</t>
  </si>
  <si>
    <t>21.xii.1963</t>
  </si>
  <si>
    <t>19.xii.1964</t>
  </si>
  <si>
    <t>27.xii.1965</t>
  </si>
  <si>
    <t>17.xii.1966</t>
  </si>
  <si>
    <t>16.xii.1967</t>
  </si>
  <si>
    <t>21.xii.1968</t>
  </si>
  <si>
    <t>20.xii.1969</t>
  </si>
  <si>
    <t>19.xii.1970</t>
  </si>
  <si>
    <t>18.xii.1971</t>
  </si>
  <si>
    <t>23.xii.1972</t>
  </si>
  <si>
    <t>22.xii.1973</t>
  </si>
  <si>
    <t>21.xii.1974</t>
  </si>
  <si>
    <t>20.xii.1975</t>
  </si>
  <si>
    <t>18.xii.1976</t>
  </si>
  <si>
    <t>17.xii.1977</t>
  </si>
  <si>
    <t>16.xii.1978</t>
  </si>
  <si>
    <t>15.xii.1979</t>
  </si>
  <si>
    <t>15.xii.2001</t>
  </si>
  <si>
    <t>14.xii.2002</t>
  </si>
  <si>
    <t>20.xii.2003</t>
  </si>
  <si>
    <t>18.xii.2004</t>
  </si>
  <si>
    <t>17.xii.2005</t>
  </si>
  <si>
    <t>16.xii.2006</t>
  </si>
  <si>
    <t>15.xii.2007</t>
  </si>
  <si>
    <t>20.xii.2008</t>
  </si>
  <si>
    <t>20.xii.2009</t>
  </si>
  <si>
    <t>18.xii.2010</t>
  </si>
  <si>
    <t>17.xii.2011</t>
  </si>
  <si>
    <t>15.xii.2012</t>
  </si>
  <si>
    <t>14.xii.2013</t>
  </si>
  <si>
    <t>20.xii.2014</t>
  </si>
  <si>
    <t>19.xii.2015</t>
  </si>
  <si>
    <t>17.xii.2016</t>
  </si>
  <si>
    <t>16.xii.2017</t>
  </si>
  <si>
    <t>22.xii.2018</t>
  </si>
  <si>
    <t>21.xii.2019</t>
  </si>
  <si>
    <t>26.xii.2020</t>
  </si>
  <si>
    <t>26.xii.20210</t>
  </si>
  <si>
    <t>17.xii.2022</t>
  </si>
  <si>
    <t>START TIME</t>
  </si>
  <si>
    <t>FINISH TIME</t>
  </si>
  <si>
    <t>LOW TEMPERATURE</t>
  </si>
  <si>
    <t>HIGH TEMPERATURE</t>
  </si>
  <si>
    <t>TOTAL PARTY HOURS</t>
  </si>
  <si>
    <t>TOTAL PARTY MILES</t>
  </si>
  <si>
    <t>WEATHER</t>
  </si>
  <si>
    <t>clear and bright, wind NW, very light; hard crust on deeply drifted snow, temp 10 degrees at 10:00 am</t>
  </si>
  <si>
    <t xml:space="preserve">Sunny with very slight SE wind; becoming cludy and wind changing to NE and becoming stronger about 10:15. Snow covering 4 to 8 inches. Trees heavily covered in ice and snow. </t>
  </si>
  <si>
    <t xml:space="preserve">No snow covering; high SW wind, cloudy with occasional showers until 14:30 and heavy rain from then on; 50 degrees, becoming colder. </t>
  </si>
  <si>
    <t xml:space="preserve">Fair, wind SW, 3 inches snow with heavy ice crust. </t>
  </si>
  <si>
    <t>Cloudy, fine snow all day; temp 28 F at start, dropping slightly</t>
  </si>
  <si>
    <t>Cloudy all day; 10 inches crusted snow; coating of ice on trees melted as day progressed; heavy rain started 14:50; wind light, south, increasing; temp at 09:00 34 degrees.</t>
  </si>
  <si>
    <t>Heavy clouds, clearing about 1pm; wind SW, 19 to 24 mph; light snow covering less than one inch old snow; one stream and parts of river open; all other water frozen to about 5 inches.</t>
  </si>
  <si>
    <t>Mostly cloudy, wind ENE 0-5 mph, powdery snow drifted deeply at wood edges, slightly crusted in open places; all water frozen except springs and part of Thames River</t>
  </si>
  <si>
    <t xml:space="preserve">Driving rain all day.wind S to SSW 8 to 12 mph; 2 to 3 inches old crusted snow; all water, other than springs, frozen but flooded and unsafe; visibility low, impossible to distinguish colours at more than 10 yards. </t>
  </si>
  <si>
    <t>Light overcast to mid afternoon, then sunny. Light snow covering.</t>
  </si>
  <si>
    <t>35 to 37 degrees F, wind for SE at 20 mph, changing to WSW, no snow cover, light snow flurries in am changing to periods of light rain ending in early afternoon; heardy overcast with very poor visibility.</t>
  </si>
  <si>
    <t>30 to 40 degrees F, wind from ESE at 4 mph, sky clear and bright for entire day.</t>
  </si>
  <si>
    <t>17 to 28 degrees F, wind from the E at 7 mph, sky clear in the morning becoming overcast in the afternoon.</t>
  </si>
  <si>
    <t>Early morning snow squalls, clearing and remaining clear until noon. Afternoon overcast with a few snow flurries, wind from the E at 25 mph.</t>
  </si>
  <si>
    <t>Snow squall in morning, clearing and remaining sunny for the rest of the day, temperature 8 to 20  degrees F, winds from NW at 0 to 20 mph.</t>
  </si>
  <si>
    <t>24 to 32 degrees F, wind light, morning overcast clearing toward noon and being partially sunny in the afternoon.</t>
  </si>
  <si>
    <t>Morning sunny gradually becoming cloudy in the afternoon with light flurries, temperature 6 to 21 degrees F with light wind.</t>
  </si>
  <si>
    <t>Light overcast, temperature 10 to 22 degrees F, wind from SW at 25 mph, decreasing; snow cover very light.</t>
  </si>
  <si>
    <t>Hazy to bright, clouding over with light snow flurries late in the afternoon, wind light, temperature 12 to 18 degrees F, with light snow cover.</t>
  </si>
  <si>
    <t>Hazy bright to dull in the morning with winds out of the SW at 15 mph, 35 degrees F, light rain increasing in the afternoon with winds becoming light, 40 degrees F. Snow cover nil.</t>
  </si>
  <si>
    <t>Dull to partly cloudy in the morning with the wind out of the SW at 10 mph, Temperature 30 degrees F, Remaining dull in the afternoon. Snow cover nil.</t>
  </si>
  <si>
    <t>Light overcast, wind light, temperature 28 degrees F, snow cover 3 inches.</t>
  </si>
  <si>
    <t>Snow flurries gradually clearing with winds light. 6 inches of snow cover. Temperature 25 degrees F.</t>
  </si>
  <si>
    <t>Intermittent drizzle, rain and some partial clearing. Wind moderate from the East. Temperature 35 degrees F. Snow cover 6 inches.</t>
  </si>
  <si>
    <t>Clear, wind moderate from NE, skim of snow on ground.</t>
  </si>
  <si>
    <t>Still, foggy, temperature 38 degrees F, visibility limited to 100 or 200 feet. Heavy snow cover remained from the heavy fall of one week before that postponed original census date.</t>
  </si>
  <si>
    <t>Hazy bright to cloudy, with the wind from the SW all day. Temperature 20 to 28 degrees F, with 16 inches of snow cover.</t>
  </si>
  <si>
    <t>Overcast with no wind, temperature 30 degrees F. Snow cover 2 inches.</t>
  </si>
  <si>
    <t>Cold and overcast, wind from the ENE at 15 to 20 mph, temperature minus twelve Celcius. Moderate to heavy snow with 6 inches of snow cover.</t>
  </si>
  <si>
    <t>Wind S to SW 7-10 mph, Overcast all day. Snow cover 3 to 5 inches. Water open on the river, with lake completely frozen over.</t>
  </si>
  <si>
    <t>Wind moderate from the E to NE, overcast with a few sunny periods early in the morning completely clouding over by noon and remaining the same in the afternoon. Snow cover 8 to 14 inches. Wild food crop fair to good.</t>
  </si>
  <si>
    <t>Wind light to moderate from the SW, some light fog patches before noon, generally sunny the remainder of the day. Snow cover 1 to 5 cm. Wild food crop excellent.</t>
  </si>
  <si>
    <t>Wind light to moderate from  the SW. Clear. No snow cover. Wild food crop fair.</t>
  </si>
  <si>
    <t>clear, no precipitation</t>
  </si>
  <si>
    <t>overcast, light rain early in morning, wind ENE at ~20kph</t>
  </si>
  <si>
    <t>Owling: cloudy, NW winds at 9-15 kph; AM: cloudy, NW winds 9-13 kph; PM: cloudy with sunny periods, heavy snow for about 1 hour, W winds 9-22 kph</t>
  </si>
  <si>
    <t>Owling: cloudy, no wind, minus 4 degrees; AM: cloudy, SW winds &lt;5 kph, minus 3 to plus 2 degrees; PM: cloudy with heavy snow for about 4 hours (poor visibility), SW winds 25-35 kph, plus 1 to 2 degrees</t>
  </si>
  <si>
    <t>Owling: minus 5 degrees, overcast, wind SW at 20 to 30 kph; morning, light snow all morning, minus 4 to  5, wind same; afternoon, partly cloudy, no precipitation, same temperature and wind. Good berry crop. About 1 foot of snow. Still water frozen, moving water mostly open.</t>
  </si>
  <si>
    <t>Owling: cloudy initially, clearing by dawn, wind 1-5 kph from NW,  0 degrees; AM: clear, becoming mostly cloudy by noon, SW winds 5-10 kph, 0 to plus 6 degrees; PM: partly sunny, SW winds 5-15 kph, plus 6 degrees. All water open (creeks, ponds, lakes). Berry crop poor.</t>
  </si>
  <si>
    <t>Owling: mostly clear, wind 25-30 kph from E, -13 degrees; AM: overcast, E winds 25-35 kph, -13 to -8 degrees C; PM: overcast, snow starting at 14:30, E winds 25-35 kph, -9 to -7 degrees. Most water frozen (creeks, ponds, lakes frozen, moving water mostly frozer). Berry crop poor. Exception: Hackberry along Thames River with fruit,  Winterberry with somes fruit.</t>
  </si>
  <si>
    <t>AM: -14 C, overcast, wind from the east at 15 kph; PM: -10 C, 2/10 cloud cover (mostly sunny), wind from the east at 15 kph.</t>
  </si>
  <si>
    <t>AM: -6 C, overcast, wind from the east at 20 kph; PM: -4 C, overcast, wind from the east at 26 kph.</t>
  </si>
  <si>
    <t>AM: -9 C, overcast, wind from the west at 15 kph; PM: -6 C, overcast, wind from the west at 20 kph.</t>
  </si>
  <si>
    <t>Winds N at 11-15 kph from 5-8 am, swing NE to E at 6-7 kph until 5:45 pm; light snow from 5 to 7 am; partly sunny and 70% cloud most of day; light skiff of snow (1 cm), all water open (ponds, creeks, lakes)</t>
  </si>
  <si>
    <t>wind 2-7 kph east (I think higher - likely 15 for most of afternoon); no precipitation; partly sunny in am; cloudy in pm</t>
  </si>
  <si>
    <t>wind 23-35 kph east, switching to eastnortheast by afternoon - gusts to 54; 10cm or more of snow during the day, snowed non-stop, visibility poor all day (500m or less); 10cm of snow prior to day on ground; still and most running water frozen, except for large bodies such as the Thames River and Trout Lake (Pittock frozen entirely); good berry crop</t>
  </si>
  <si>
    <t>Sunny with light winds (0-5 kph), 0 to -5 degrees C, lakes frozen, rivers open, no snow, no fruit</t>
  </si>
  <si>
    <t>Overcast with strong west winds all day (30-40kph); all water open except for small ponds; fruit crop poor</t>
  </si>
  <si>
    <t>Overcast all day with light 10-18kph winds swinging from ESE at dawn to NW late in the day; all but fast flowing water frozen; fruit crop moderate. Snow depth 30-60cm. Light snow changing to light freezing rain in afternoon around 15:00.</t>
  </si>
  <si>
    <t>Cloudy in morning with light snow; changing to 7/10 cloud cover in afternoon; with light 7-15 kph winds swinging from W at dawn to N later in the day; all but fast flowing water frozen; fruit crop poor; snow depth 15cm.</t>
  </si>
  <si>
    <t>Overcast all day, wind west to northwest 20-30kph with gusts to 50, diminishing in late afternoon; -2 degrees all day; light snow midday and through the afternoon; rivers all open, Pittock mostly open, ponds frozen; tree seed crop absent; fruit crop poor</t>
  </si>
  <si>
    <t>Morning: Wind S to SE at 7-9kph; partly cloudy, -7C at 5:45am, -5C by 8am; Afternoon: Wind S at 13-19kph; clear; 5C by 15:00 hrs; no precipitation all day. Snow cover 5cm, ice on all slow moving water, moderate to fast flowing water open and warm creeks still open. Fruit crop moderate.</t>
  </si>
  <si>
    <t>wind SW to WSW 24 to 35 almost all day, falling to 19 by the end of the day; -7 to -4 C; cloudy all day; light snow all day; still water mostly frozen; moving water mostly  open; snow depth about 15cm; fruit crop poor</t>
  </si>
  <si>
    <t xml:space="preserve">2 degrees C most of day, falling to -1 at the end of the day; wind NW from 5 to 21 kph, mostly 10-11 kph; mostly cloudy all day with high visibility; no precipitation. Moving water all open, still water partly open. Fruit crop very good overall with a massive grape crop dominating. 1-2cm of snow on the ground.  </t>
  </si>
  <si>
    <t>NOTES</t>
  </si>
  <si>
    <t>Observers in one party at first, later dividing into three parties, but all working in the same district, viz; Sweaburg Swamp, the woods around Hodge's Pond and the springs which supply the city's water. Observers: E. Dutton, G. Nutt, C. Cooke, C. Pooley, H. Schroers, H. Milnes, B. Dutton, H. Battae, V. Utting. Mammals seen: Grey Squirrel (2), Red Squirrel (1), Chipmunk (1), Cottontail (1), European Hare (2).</t>
  </si>
  <si>
    <t>*House Sparrow numbers not given but were seen. Entered only 1 above.* Eight in party, separating into 3 groups at various points and working fields along Cedar Creek from Woodstock to 4th Concession South; fields along Sweaburg Road; hardwood area and cedar swamps around Hodge's Pond and Sweaburg. A freshly impaled Perimyscus maniculatus bairdi was found on a thorn bush, probably impaled by a Shrike. H. Milnes, E. Dutton, G. Nutt, C. Cooke, C. Pooley, N. Neale, H Battae and V. Utting.</t>
  </si>
  <si>
    <t>*House Sparrow numbers not given but were seen. Entered only 1 above.* Ten in party, separated into 3 groups; working along Cedar Creek, hardwood areas and cedar swamps around Hodge's Pond and Sweaburg. Participants: H. Milnes, E. Dutton, G. Nutt, C. Cooke, N. Neale, T. Best, C. Pooley, Mrs. H. Milnes, Miss F. Jones, Miss P. Farmer.</t>
  </si>
  <si>
    <t>*House Sparrow numbers not given but were seen. Entered only 1 above.* Eleven observers in 2 parties; along Cedar Creek, hardwood areas and cedar swamp around Hodge's Pond and Sweaburg. Participants: E. Dutton, C Cooke, G. L. Nutt, E. Long, J. Woodham, T. Best, S. Best, E. Farmer, Mrs. Illbury, Misses F. Jones and D. Best.</t>
  </si>
  <si>
    <t>House Sparrow and European Starling are checked off as present - no number given for either. No date given in notes for count.</t>
  </si>
  <si>
    <t>Ingersoll to Waterworks woods, Centreville Quarries and cedars, Woodstock city springs and Sweaburg Swamp, Hodge's Pond. Observers: E. Dutton, C. Cooke, W. Kragh, J. Keen, D. Sivyer, H. Sivyer, H. Milnes.</t>
  </si>
  <si>
    <t>Observers: R. Brookfield, Ed. Duton, H. Milnes, G. L. Nutt, H. Sivyer, D. Zufelt, L. Zufelt.</t>
  </si>
  <si>
    <t>From Woodstock south, circling large pond with surrounding swamp, woodland and marsh; from Ingersoll west to Waterworks woods and rturn by Thames River valley; south to Hislop swamp; east to Centreville; woodland surrounding Folden; cedar woods and swamp, 34%, deciduous woods 20%, mixed and scattered woodland 8%, open field including river with some open water 32%, marsh with open stream 4%, cut-over woodland and brush piles 1%, suburbs 1%. Observers: D. Coles, E. J. Dutton, W. Kragh, G. L. Nutt, G. Scott, H. A. Sivyer, Dr. D. M. Sutherland, H. Webster, L &amp; D. Zufelt, H Milnes. RCKI seen at close range together with GCKI. COGR in sheltered willow scrub. December 18th: 2000 LALO seen in one flock.</t>
  </si>
  <si>
    <t>Woodstock S to Currie, circling large pond with surrounding swamp, woodland and marsh; Ingersoll W to waterworks, south to Hislop Swamp, east to Centreville, woodland surrounding Folden; cedar woods and swamp 34%, deciduous woods 20%, scattered mixed woodland 8%, open field with some water in river 32%, marsh 4%, cut over woodland 1%, suburbs 1%. Observers: R. Brookfield, E.J. Dutton, Dr. W.W. Hughes, W. Kragh, G.L. Nutt, G. Scott, H.A. Sivyer, S. Whiteford, L. &amp;D. Zufelt, H. Milnes.</t>
  </si>
  <si>
    <t>Observers: D. Coles, E.J. Dutton, G.L Nutt, H. Webster, H. Milnes.</t>
  </si>
  <si>
    <t>D. Bucknell, R. Hulse, D. Cole, D. MacDiarmid, G. L. Nut, T. Pittock, G. Scott, H.A. Sivyer, D. Zufelt, L. Zufelt, H. Milnes</t>
  </si>
  <si>
    <t>House Sparrow recorded as present only (number not entered in notebook)</t>
  </si>
  <si>
    <t>Participants: L. Zufelt, D. Bucknell, H. Milnes, H.C. Webster, E.C. Evans, C. Joslin, W. Brown, C. Brown. Area covered two triangles roughly bounded by Woodstock, Sweaburg and Curries and Ingersoll, Hyslop Swamp and Five Points. Note that Ingersoll area excluded from these totals but appears to be included in effort data.</t>
  </si>
  <si>
    <t>John Harvey's first Woodstock CBC</t>
  </si>
  <si>
    <t>Area covered: highway 59 to Curries, Woodstock, Sweaburg Swamp and Hodges Pond area. Highway 59 to Huntinford Valley area. Conn. II north of Eastwood to Innerkip and Highway 97. Hickson, Highway 19 and 2 to Bonds Corners and Oxford Centre.</t>
  </si>
  <si>
    <t>Species observed for the first time on Woodstock CBC: Cooper's Hawk, Short-eared Owl, Purple Finch; Area covered: Curries, Sweaburg Swamp Area, Hodges Pond, Woodstock, Blandford Twsp Conn. II and V, Woodtock town lint to Conn. VII, Innerkip area, Hickson and Huntingford.</t>
  </si>
  <si>
    <t>Area covered: Curries, Sweaburg Swamp area, Hodges Pond, Woodstock, Eastwood, Blandford Twsp, Innerkip and Hickson areas. Species observed for the first time on WCBC: Mourning Dove.</t>
  </si>
  <si>
    <t>Area covered: same as 1959. Species new for WCBC: Pine Siskin, Red Crossbill, White-winged Crossbill, Snow Bunting. Note: Several discrepancies between John Harvey's notes and the published data. Using John's notes here.</t>
  </si>
  <si>
    <t>Area covered: Curries, Sweaburg Swamp and Hodges Pond area and Woodstock in the morning, Blandford Blenhiem Twsp. And East Zorra Twsp. In the afternoon. New species for the WCBC: Long-eared Owl, Belted Kingfisher, Horned Lark, Brown Creeper. Species setting new high count: Rough-legged Hawk.</t>
  </si>
  <si>
    <t>Area covered: the same as in 1959. New species for the WCBC: Red-breasted Nuthatch, Red-winged Blackbird. New high count: Red-tailed Hawk.</t>
  </si>
  <si>
    <t>Area covered: same as in 1962.</t>
  </si>
  <si>
    <t>Area covered: Curries, Sweaburg Swamp, Hodges Pond in the morning and Blandford, Blenheim and East Zorra Townships in the afternoon. Note that number of participants is 11 according to Harvey's notes, 12 according to published data. Bruce Parker has 23.xii.1964 as the count date.</t>
  </si>
  <si>
    <t>Area covered: Curries, Sweaburg Swamp and Hodges Pond in the morning and Blandford, Blenheim and East Zorra Townships in the afternoon.</t>
  </si>
  <si>
    <t>Area covered: Curries, Sweaburg Swamp and Hodges Pond in the morning and Gordon Pittock Dam Conservation area, Blandford, Blenheim, and East Zorra Townships in the afternoon.</t>
  </si>
  <si>
    <t>Area covered:  Curries, Sweaburg Swamp and Hodges Pon in the morning and Gordon Pittock Dam Area Conservation Area, Blandford, Blenhiem and East Zorra Townships in the afternoon.</t>
  </si>
  <si>
    <t>Area covered: Curries, Hodges Pond, Sweaburg Swamp, Woodstock, Gordon Pittock Dam, Townships of Blenheim, Blandford and East Zorra. Bruce Parker lists 29 species and 666 individuals.</t>
  </si>
  <si>
    <t>Area covered: same as 1968. Bruce Parker lists 30 species and 863 individuals.</t>
  </si>
  <si>
    <t>Area covered: Curries, Hodges Pond and Sweaburg Swamp in the morning and Gordon Pittock Dam Conservation area, Blandford, Blenheim and East Zorra Townships in afternoon.</t>
  </si>
  <si>
    <t>Area covered: same as 1970.</t>
  </si>
  <si>
    <t>Area covered: Curries, Sweaburg Swamp, Gordon Pittock Dam, Blandford and Blenheim Townships, Chesney Consevation Area. Yellow-rumped Warbler  recorded as Myrtle.</t>
  </si>
  <si>
    <t>Area covered: Sweaburg Swamp area in morning and Gordon Pittock Dam area, Blandford and Blenheim Twps. And the Chesney Conservation area in the afternoon. Note: Pileated Woodpecker missed in published account, added here from John's list.</t>
  </si>
  <si>
    <t>Area covered: Sweaburg Swamp and Curries in the morning and Gordon Pittock Dam Conservation Area, Blandford and Blenheim Townships and the Chesney Conservation Area in the afternoon.</t>
  </si>
  <si>
    <t>Area covered: Sweaburg Swamp in the morning and the Chesney Conservation Area in the afternoon.</t>
  </si>
  <si>
    <t>Area covered: North Norwich Twsp., West Oxford Twsp., Sweaburg Swamp Area and West Zorra Twsp in the morning; East Zorra Twsp.. Gordon Pittock Lake, Woodstock area, Blandford Blenheim Twsp. And the Chesney Conservation Area in the afternoon.</t>
  </si>
  <si>
    <t>Area covered: In the  morning Woodstock, Curries and Sweaburg Swamp Area, Thames River Park from Woodstock to Beachville, East Zorra Tavistock Twsp., Zorra Twsp., and Mud Creek Area. In the afternoon Gordon Pittock Lake, Blandford Blenheim Twsp., Benwall Swamp Area, Chesney Conservation Area and Innerkip. Note: highest number of species observed on a WCBC to date. New for count: Wilson's Snipe, Rusty Blackbird. New high counts: Mallard, American Black Duck, Northern Flicker, European Starling, Brown-headed Cowbird, Evening Grosbeak.</t>
  </si>
  <si>
    <t>Area covered: in the morning: Woodstock, Curries, Sweaburg Swamp area, Thames River Park from Woodstock to Beachville, East Zorra Tavistock Twsp and Mud Creek Area. In the afternoon, Gordon Pittock Lake, Blandford Blenheim Twsp and Chesney Conservation Area. Note: Skevington's first year of the Woodstock CBC.</t>
  </si>
  <si>
    <t>Area covered: morning: Woodstock, Curries, Sweaburg Swamp area. Afternoon: Pittock Lake, Blenheim Twsp. And Chesney Conservation Area.</t>
  </si>
  <si>
    <t>75th Annual Woodstock CBC</t>
  </si>
  <si>
    <t>80th CBC</t>
  </si>
  <si>
    <t>85th CBC</t>
  </si>
  <si>
    <t>John Harvey's 66th Woodstock CBC</t>
  </si>
  <si>
    <t>Red = record number</t>
  </si>
  <si>
    <t>Blue = rare</t>
  </si>
  <si>
    <t>Purple = low count</t>
  </si>
  <si>
    <t>No data for year</t>
  </si>
  <si>
    <t>2015 totals</t>
  </si>
  <si>
    <t>Calculations: 2015 Woodstock CBC</t>
  </si>
  <si>
    <t>Sharron</t>
  </si>
  <si>
    <t>John</t>
  </si>
  <si>
    <t>Roger</t>
  </si>
  <si>
    <t>Richard</t>
  </si>
  <si>
    <t>James</t>
  </si>
  <si>
    <t>Ken</t>
  </si>
  <si>
    <t>Jeff</t>
  </si>
  <si>
    <t>Group G</t>
  </si>
  <si>
    <t>Feeders</t>
  </si>
  <si>
    <t>Total</t>
  </si>
  <si>
    <t>HIGH</t>
  </si>
  <si>
    <t>YEAR OF HIGH COUNT</t>
  </si>
  <si>
    <t># Counts (n=81)</t>
  </si>
  <si>
    <t>AVG. ('89-'14)</t>
  </si>
  <si>
    <t>Miles</t>
  </si>
  <si>
    <t>1990, 1994</t>
  </si>
  <si>
    <t>1991, 1997</t>
  </si>
  <si>
    <t>1990, 1995</t>
  </si>
  <si>
    <t>Great White-fronted Goose</t>
  </si>
  <si>
    <t>1994, 2001</t>
  </si>
  <si>
    <t>2006, 2013</t>
  </si>
  <si>
    <t>1990, 1994, 1997</t>
  </si>
  <si>
    <t>1968, 2011</t>
  </si>
  <si>
    <t>Red-breasted Merganser</t>
  </si>
  <si>
    <t>1992, 1993, 1999, 2011</t>
  </si>
  <si>
    <t>1996, 2002, 2009</t>
  </si>
  <si>
    <t>2012, 2013</t>
  </si>
  <si>
    <t>1936, 1953, 1993, 2004, 2006, 2010, 2011</t>
  </si>
  <si>
    <t>1996, 1999, 2001, 2005, 2006, 2008, 2009, 2011</t>
  </si>
  <si>
    <t>1969, 1976</t>
  </si>
  <si>
    <t>1988, 1989, 1992</t>
  </si>
  <si>
    <t>2000, 2010</t>
  </si>
  <si>
    <t>1949, 1958, 1960, 1991, 1993, 2008</t>
  </si>
  <si>
    <t>1943, 1947</t>
  </si>
  <si>
    <t>2008, 2010</t>
  </si>
  <si>
    <t>1990, 2007, 2010</t>
  </si>
  <si>
    <t>1997, 2004, 2007</t>
  </si>
  <si>
    <t>1950, 2009, 2010</t>
  </si>
  <si>
    <t>1943, 1993</t>
  </si>
  <si>
    <t>2005, 2007</t>
  </si>
  <si>
    <t>1980, 1990, 2005</t>
  </si>
  <si>
    <t>1968, 1990</t>
  </si>
  <si>
    <t>1991, 1995</t>
  </si>
  <si>
    <t>1993, 2004, 2008, 2009</t>
  </si>
  <si>
    <t>2002, 2005</t>
  </si>
  <si>
    <t>1987, 1988, 1990, 2014</t>
  </si>
  <si>
    <t>Egyptian Goose (feral, do not count)</t>
  </si>
  <si>
    <t>Sparrow sp.</t>
  </si>
  <si>
    <t>average over last 26 years</t>
  </si>
  <si>
    <t>NO. OF PARTICIPANTS</t>
  </si>
  <si>
    <t>km ON FOOT</t>
  </si>
  <si>
    <t>km BY CAR</t>
  </si>
  <si>
    <t>NO. OF FEEDER REP.</t>
  </si>
  <si>
    <t>km OWLING</t>
  </si>
  <si>
    <t>TOTAL PARTY km</t>
  </si>
  <si>
    <t>Sharron Skevington, Brian and Tanner Armstrong, Tom Ovington, Pat Bruce and Diana Yungblut</t>
  </si>
  <si>
    <t>James Holdsworth, Bill Lindley</t>
  </si>
  <si>
    <t>John Harvey, Anita Goodman and Stephen Harvey</t>
  </si>
  <si>
    <t>Roger Boyd, Jerome van Erve, Heather Rennals</t>
  </si>
  <si>
    <t>Ken Dance, Janet Dance and Kevin Dance</t>
  </si>
  <si>
    <t>Richard Skevington, Neil Faulkenham, Steve Thorpe, Ashley Hersee, Devereux Hersee</t>
  </si>
  <si>
    <t>feeders</t>
  </si>
  <si>
    <r>
      <rPr>
        <sz val="10"/>
        <color indexed="8"/>
        <rFont val="Arial"/>
        <family val="2"/>
      </rPr>
      <t>2014: Don Bruce, Bernice Marsland and Julie Ditmar.</t>
    </r>
  </si>
  <si>
    <t>2014 totals</t>
  </si>
  <si>
    <t>Calculations: 2014 Woodstock CBC</t>
  </si>
  <si>
    <t>Group F</t>
  </si>
  <si>
    <t># Counts (n=80)</t>
  </si>
  <si>
    <t>AVG. ('89-'13)</t>
  </si>
  <si>
    <t>average over last 25 years</t>
  </si>
  <si>
    <r>
      <rPr>
        <sz val="10"/>
        <color indexed="8"/>
        <rFont val="Arial"/>
        <family val="2"/>
      </rPr>
      <t>Richard Skevington, Neil Faulkenham, Steve Thorpe, Ashley Hersee, Devereux Hersee</t>
    </r>
  </si>
  <si>
    <t>2013 totals</t>
  </si>
  <si>
    <t>Calculations: 2013 Woodstock CBC</t>
  </si>
  <si>
    <t>Group A</t>
  </si>
  <si>
    <t>Group B</t>
  </si>
  <si>
    <t>Group C</t>
  </si>
  <si>
    <t>Group D</t>
  </si>
  <si>
    <t>Group E</t>
  </si>
  <si>
    <t>Group F2</t>
  </si>
  <si>
    <t># Counts (n=79)</t>
  </si>
  <si>
    <t>AVG. ('89-'12)</t>
  </si>
  <si>
    <t>1992, 1997, 2001, 2003, 2004, 2010, 2011</t>
  </si>
  <si>
    <t>1987, 1988, 1990</t>
  </si>
  <si>
    <t>Sharron Skevington, Brian and Tanner Armstrong</t>
  </si>
  <si>
    <t>B</t>
  </si>
  <si>
    <t>C</t>
  </si>
  <si>
    <t>John Harvey, Anita Goodman, Barry Merkley, Marilyn Merkley</t>
  </si>
  <si>
    <t>D</t>
  </si>
  <si>
    <t>E</t>
  </si>
  <si>
    <t>Ken Dance, Susan Sanderson</t>
  </si>
  <si>
    <t>F</t>
  </si>
  <si>
    <t>Jeff Skevington, Alexander Skevington, Gord Vogg</t>
  </si>
  <si>
    <t>F2</t>
  </si>
  <si>
    <t>Kristopher Vande Sompel, Myles Falconer, Matt Ross</t>
  </si>
  <si>
    <t>G</t>
  </si>
  <si>
    <t>Richard Skevington, Steve Thorpe</t>
  </si>
  <si>
    <r>
      <rPr>
        <sz val="10"/>
        <color indexed="8"/>
        <rFont val="Arial"/>
        <family val="2"/>
      </rPr>
      <t>2013: Markley Bond, Pat Bruce, Harry and Julie Ditmar, Rosemary and Ron Doney,Thora Harvey, Lois Jones, Bernice Marsland, Lynda McCready, Muriel Norcross,</t>
    </r>
    <r>
      <rPr>
        <b/>
        <sz val="10"/>
        <color indexed="8"/>
        <rFont val="Arial"/>
        <family val="2"/>
      </rPr>
      <t xml:space="preserve"> </t>
    </r>
    <r>
      <rPr>
        <sz val="10"/>
        <color indexed="8"/>
        <rFont val="Arial"/>
        <family val="2"/>
      </rPr>
      <t>Chuck Tate.</t>
    </r>
  </si>
  <si>
    <t>2012 totals</t>
  </si>
  <si>
    <t>Calculations: 2012 Woodstock CBC</t>
  </si>
  <si>
    <t># Counts (n=78)</t>
  </si>
  <si>
    <t>AVG. ('89-'11)</t>
  </si>
  <si>
    <t>1 to 2</t>
  </si>
  <si>
    <t>Sharron Skevington, Tony Sheldon, Leslie Anne Sheldon, Alexander Skevington, Brian and Tanner Armstrong</t>
  </si>
  <si>
    <t>John Harvey, Greg Norcross, Anita Goodman, Barry Merkley</t>
  </si>
  <si>
    <t>Roger Boyd, Jerome van Erve, Dan Byers</t>
  </si>
  <si>
    <t>Ken, Kevin and Janet Dance</t>
  </si>
  <si>
    <t>Jeff Skevington</t>
  </si>
  <si>
    <t>Richard Skevington, Ed Juurlink, Steve Thorpe</t>
  </si>
  <si>
    <r>
      <rPr>
        <sz val="10"/>
        <color indexed="8"/>
        <rFont val="Arial"/>
        <family val="2"/>
      </rPr>
      <t>2012: Bernice Marsland,</t>
    </r>
    <r>
      <rPr>
        <b/>
        <sz val="10"/>
        <color indexed="8"/>
        <rFont val="Arial"/>
        <family val="2"/>
      </rPr>
      <t xml:space="preserve"> </t>
    </r>
    <r>
      <rPr>
        <sz val="10"/>
        <color indexed="8"/>
        <rFont val="Arial"/>
        <family val="2"/>
      </rPr>
      <t>Nora and John Kechnie, Lynda McCready, Rosemary and Ron Doney, Sheila Tunn, Markley Bond, Pat Bruce, Muriel Norcross, Irene Lazenby, Marilyn Merkley</t>
    </r>
    <r>
      <rPr>
        <b/>
        <sz val="10"/>
        <color indexed="8"/>
        <rFont val="Arial"/>
        <family val="2"/>
      </rPr>
      <t>.</t>
    </r>
  </si>
  <si>
    <t>2011 totals</t>
  </si>
  <si>
    <t>Calculations: 2011 Woodstock CBC</t>
  </si>
  <si>
    <t>Sharron Skevington, Dorothy Lowes, Tony Sheldon</t>
  </si>
  <si>
    <t>John Harvey, Greg Norcross, Muriel Norcross, Anita Goodman</t>
  </si>
  <si>
    <r>
      <rPr>
        <sz val="10"/>
        <color indexed="8"/>
        <rFont val="Arial"/>
        <family val="2"/>
      </rPr>
      <t>2012: Bernice Marsland,</t>
    </r>
    <r>
      <rPr>
        <b/>
        <sz val="10"/>
        <color indexed="8"/>
        <rFont val="Arial"/>
        <family val="2"/>
      </rPr>
      <t xml:space="preserve"> </t>
    </r>
    <r>
      <rPr>
        <sz val="10"/>
        <color indexed="8"/>
        <rFont val="Arial"/>
        <family val="2"/>
      </rPr>
      <t>Nora and John Kechnie, Lynda McCready,Sheila Tunn, Les Sheldon, Markley Bond</t>
    </r>
    <r>
      <rPr>
        <b/>
        <sz val="10"/>
        <color indexed="8"/>
        <rFont val="Arial"/>
        <family val="2"/>
      </rPr>
      <t>.</t>
    </r>
  </si>
  <si>
    <t>2010 totals</t>
  </si>
  <si>
    <t>Calculations: 2010 Woodstock CBC</t>
  </si>
  <si>
    <t># COUNTS (n=69)</t>
  </si>
  <si>
    <t>AVG. ('89-'09)</t>
  </si>
  <si>
    <t>1992, 1993, 1999</t>
  </si>
  <si>
    <t>1996, 2002</t>
  </si>
  <si>
    <t>1991, 2001</t>
  </si>
  <si>
    <t>1993, 2004, 2006</t>
  </si>
  <si>
    <t>96, 99, 01, 05, 06, 08</t>
  </si>
  <si>
    <t>58, 60, 91, 93</t>
  </si>
  <si>
    <t>1990, 2007</t>
  </si>
  <si>
    <t>95, 96, 04, 05, 07</t>
  </si>
  <si>
    <t>92, 97, 01, 03, 04</t>
  </si>
  <si>
    <t>1972, 1988, 2009</t>
  </si>
  <si>
    <t>Sharron Skevington, Angela Skevington, Alexander Skevington</t>
  </si>
  <si>
    <t>James Holdsworth, Bill Lindley, John Holdsworth</t>
  </si>
  <si>
    <t>John Harvey, Greg Norcross, Anita Goodman</t>
  </si>
  <si>
    <t>Roger Boyd, Jerome van Erve</t>
  </si>
  <si>
    <t>Ken and Janet Dance</t>
  </si>
  <si>
    <r>
      <rPr>
        <sz val="10"/>
        <color indexed="8"/>
        <rFont val="Arial"/>
        <family val="2"/>
      </rPr>
      <t>2010: Kae Lambert, Fay Capling, Gayle Barker, Bernice Marsland, Rosemary and Ron Doney, Ruth and Don Murray, Elaine and Gary Everett, Pam and Maurice Rich, Lynda McCready, Don and Pat Bruce, Colleen Gilner, Thora Harvey, Sheila Tunn, Les and Tony Sheldon</t>
    </r>
    <r>
      <rPr>
        <b/>
        <sz val="10"/>
        <color indexed="8"/>
        <rFont val="Arial"/>
        <family val="2"/>
      </rPr>
      <t>.</t>
    </r>
  </si>
  <si>
    <t>2009 totals</t>
  </si>
  <si>
    <t>Calculations: 2009 Woodstock CBC</t>
  </si>
  <si>
    <t>YEAR</t>
  </si>
  <si>
    <t># COUNTS (n=68)</t>
  </si>
  <si>
    <t>AVG. ('89-'08)</t>
  </si>
  <si>
    <t>1972, 1988</t>
  </si>
  <si>
    <t>1993, 2004, 2008</t>
  </si>
  <si>
    <t>Scaup species</t>
  </si>
  <si>
    <t>Duck species</t>
  </si>
  <si>
    <t xml:space="preserve">Gull species </t>
  </si>
  <si>
    <r>
      <rPr>
        <i/>
        <sz val="10"/>
        <color indexed="8"/>
        <rFont val="Arial"/>
        <family val="2"/>
      </rPr>
      <t>Accipiter</t>
    </r>
    <r>
      <rPr>
        <sz val="10"/>
        <color indexed="8"/>
        <rFont val="Arial"/>
        <family val="2"/>
      </rPr>
      <t xml:space="preserve"> species</t>
    </r>
  </si>
  <si>
    <r>
      <rPr>
        <i/>
        <sz val="10"/>
        <color indexed="8"/>
        <rFont val="Arial"/>
        <family val="2"/>
      </rPr>
      <t>Buteo</t>
    </r>
    <r>
      <rPr>
        <sz val="10"/>
        <color indexed="8"/>
        <rFont val="Arial"/>
        <family val="2"/>
      </rPr>
      <t xml:space="preserve"> species</t>
    </r>
  </si>
  <si>
    <t>Hawk species</t>
  </si>
  <si>
    <t>Blackbird species</t>
  </si>
  <si>
    <t>Egyptian Goose</t>
  </si>
  <si>
    <t>Sharron Skevington, Dorothy Lowes, Angela Skevington, Alexander Skevington</t>
  </si>
  <si>
    <t>2009: Kae Lambert, Fay Capling, Gayle Barker, Joyce McDougal, Bernice Marsland, Rosemary and Ron Doney, Ruth and Don Murray, Elaine and Gary Everett, Dwight McKay and her neighbours, Lynda McCready, Markley and Jim Bond, Bob Lester, Chuck Tait, Colleen Gildner.</t>
  </si>
  <si>
    <t>2003 totals</t>
  </si>
  <si>
    <t>Calculations: 2003 Woodstock CBC</t>
  </si>
  <si>
    <t>Common Snipe</t>
  </si>
  <si>
    <t>Herring Gull</t>
  </si>
  <si>
    <t>Rock Dove</t>
  </si>
  <si>
    <t>Norther Flicker</t>
  </si>
  <si>
    <t>Rufous-sided Towhee</t>
  </si>
  <si>
    <t>19 in field</t>
  </si>
  <si>
    <t>1 to 3</t>
  </si>
  <si>
    <t>Sharron Skevington, Dorothy Loews, Pam McBride</t>
  </si>
  <si>
    <t xml:space="preserve">John Harvey, Greg Norcross, Muriel Norcross, Anita Goodman </t>
  </si>
  <si>
    <t xml:space="preserve">Roger Boyd, Dan Byers, Jerome van Erve, Heather Rennalls </t>
  </si>
  <si>
    <t>Penny Hubbard</t>
  </si>
  <si>
    <t>Jeff Skevington, Angela Skevington, Wayne Bennett</t>
  </si>
  <si>
    <t>Ed Juurlink, John McBride</t>
  </si>
  <si>
    <t>Ann Hutchison, Marnie Steinman, Thora Harvey, Kay Lambert, Isabelle Hastings, Richard Skevington, Bernice Marsland, Ken Rutherfod, Elaine Todd</t>
  </si>
  <si>
    <t>2004 totals</t>
  </si>
  <si>
    <t>Calculations: 2004 Woodstock CBC</t>
  </si>
  <si>
    <t>Previous high</t>
  </si>
  <si>
    <t># records in last 20 years</t>
  </si>
  <si>
    <t>1 CW only</t>
  </si>
  <si>
    <t>2005 totals</t>
  </si>
  <si>
    <t>Calculations: 2005 Woodstock CBC</t>
  </si>
  <si>
    <t>Sheet6</t>
  </si>
  <si>
    <t>Sheet7</t>
  </si>
  <si>
    <t>Sheet8</t>
  </si>
  <si>
    <t>Sheet9</t>
  </si>
  <si>
    <t>Sheet10</t>
  </si>
  <si>
    <t>Sheet11</t>
  </si>
  <si>
    <t>Sheet12</t>
  </si>
  <si>
    <t>Sheet13</t>
  </si>
  <si>
    <t>Sheet14</t>
  </si>
  <si>
    <t>Sheet15</t>
  </si>
  <si>
    <t>Overcast all day, temperature steady -1 to -2; winds SW, mostly calm, 0 gusting 37; light flurries for 2 hours in morning; no precipitation in afternoon; moving water open; standing water partly open; berry crop non-existent</t>
  </si>
  <si>
    <t>Baltimore Oriole</t>
  </si>
  <si>
    <t>16.xii.2023</t>
  </si>
  <si>
    <t>Trumpeter Swan</t>
  </si>
  <si>
    <t>Overcast all day, temperature 2 to 8 C; wind NE from 0-26 kph; no precipitation; all water open; berry crop moderate</t>
  </si>
  <si>
    <t>90th CBC; John Harvey's 70th</t>
  </si>
  <si>
    <t>1</t>
  </si>
  <si>
    <t>14.xii.2024</t>
  </si>
  <si>
    <t>Clear all day; Temp -13 to -1 C; Wind E at 10-26kph; river open; ponds frozen; no snow</t>
  </si>
  <si>
    <t>20.xii.2025</t>
  </si>
  <si>
    <t>Overcast all day; Temp -7 to 3 C; Wind S at 23-27kph; river open; ponds frozen; about 30cm of snow on ground</t>
  </si>
  <si>
    <t>Sum ('89-'25)</t>
  </si>
  <si>
    <t>Avg ('89-'25)</t>
  </si>
  <si>
    <t>Mean</t>
  </si>
  <si>
    <t>Median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</si>
</sst>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000&quot; &quot;;\(&quot;$&quot;#,##0.00000\)"/>
  </numFmts>
  <fonts count="25" x14ac:knownFonts="1">
    <font>
      <sz val="10"/>
      <color indexed="8"/>
      <name val="Arial"/>
    </font>
    <font>
      <sz val="12"/>
      <color indexed="8"/>
      <name val="Arial"/>
      <family val="2"/>
    </font>
    <font>
      <sz val="14"/>
      <color indexed="8"/>
      <name val="Arial"/>
      <family val="2"/>
    </font>
    <font>
      <b/>
      <sz val="10"/>
      <color indexed="8"/>
      <name val="Arial"/>
      <family val="2"/>
    </font>
    <font>
      <u/>
      <sz val="12"/>
      <color indexed="11"/>
      <name val="Arial"/>
      <family val="2"/>
    </font>
    <font>
      <b/>
      <sz val="10"/>
      <color indexed="17"/>
      <name val="Arial"/>
      <family val="2"/>
    </font>
    <font>
      <b/>
      <sz val="10"/>
      <color indexed="11"/>
      <name val="Arial"/>
      <family val="2"/>
    </font>
    <font>
      <b/>
      <sz val="10"/>
      <color indexed="18"/>
      <name val="Arial"/>
      <family val="2"/>
    </font>
    <font>
      <b/>
      <sz val="10"/>
      <color indexed="19"/>
      <name val="Arial"/>
      <family val="2"/>
    </font>
    <font>
      <b/>
      <sz val="10"/>
      <color indexed="20"/>
      <name val="Arial"/>
      <family val="2"/>
    </font>
    <font>
      <sz val="10"/>
      <color indexed="20"/>
      <name val="Arial"/>
      <family val="2"/>
    </font>
    <font>
      <b/>
      <sz val="10"/>
      <color indexed="21"/>
      <name val="Arial"/>
      <family val="2"/>
    </font>
    <font>
      <b/>
      <sz val="10"/>
      <color indexed="22"/>
      <name val="Arial"/>
      <family val="2"/>
    </font>
    <font>
      <i/>
      <sz val="10"/>
      <color indexed="8"/>
      <name val="Arial"/>
      <family val="2"/>
    </font>
    <font>
      <b/>
      <i/>
      <sz val="10"/>
      <color indexed="17"/>
      <name val="Arial"/>
      <family val="2"/>
    </font>
    <font>
      <b/>
      <u/>
      <sz val="10"/>
      <color indexed="8"/>
      <name val="Arial"/>
      <family val="2"/>
    </font>
    <font>
      <sz val="10"/>
      <color indexed="17"/>
      <name val="Arial"/>
      <family val="2"/>
    </font>
    <font>
      <sz val="10"/>
      <color indexed="11"/>
      <name val="Arial"/>
      <family val="2"/>
    </font>
    <font>
      <sz val="10"/>
      <color indexed="18"/>
      <name val="Arial"/>
      <family val="2"/>
    </font>
    <font>
      <sz val="10"/>
      <color theme="1"/>
      <name val="Arial"/>
      <family val="2"/>
    </font>
    <font>
      <b/>
      <sz val="10"/>
      <color indexed="11"/>
      <name val="Arial"/>
      <family val="2"/>
    </font>
    <font>
      <b/>
      <sz val="10"/>
      <color rgb="FF0070C0"/>
      <name val="Arial"/>
      <family val="2"/>
    </font>
    <font>
      <b/>
      <sz val="10"/>
      <color rgb="FFFF0000"/>
      <name val="Arial"/>
      <family val="2"/>
    </font>
    <font>
      <sz val="10"/>
      <color indexed="8"/>
      <name val="Arial"/>
      <family val="2"/>
    </font>
    <font>
      <sz val="10"/>
      <name val="Arial"/>
      <family val="2"/>
    </font>
  </fonts>
  <fills count="1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3"/>
        <bgColor auto="1"/>
      </patternFill>
    </fill>
    <fill>
      <patternFill patternType="solid">
        <fgColor indexed="15"/>
        <bgColor auto="1"/>
      </patternFill>
    </fill>
    <fill>
      <patternFill patternType="solid">
        <fgColor indexed="16"/>
        <bgColor auto="1"/>
      </patternFill>
    </fill>
    <fill>
      <patternFill patternType="solid">
        <fgColor indexed="23"/>
        <bgColor auto="1"/>
      </patternFill>
    </fill>
    <fill>
      <patternFill patternType="solid">
        <fgColor indexed="18"/>
        <bgColor auto="1"/>
      </patternFill>
    </fill>
    <fill>
      <patternFill patternType="solid">
        <fgColor indexed="24"/>
        <bgColor auto="1"/>
      </patternFill>
    </fill>
    <fill>
      <patternFill patternType="solid">
        <fgColor indexed="25"/>
        <bgColor auto="1"/>
      </patternFill>
    </fill>
    <fill>
      <patternFill patternType="solid">
        <fgColor indexed="26"/>
        <bgColor auto="1"/>
      </patternFill>
    </fill>
    <fill>
      <patternFill patternType="solid">
        <fgColor indexed="27"/>
        <bgColor auto="1"/>
      </patternFill>
    </fill>
    <fill>
      <patternFill patternType="solid">
        <fgColor indexed="28"/>
        <bgColor auto="1"/>
      </patternFill>
    </fill>
    <fill>
      <patternFill patternType="solid">
        <fgColor rgb="FFA6CAF0"/>
        <bgColor rgb="FF000000"/>
      </patternFill>
    </fill>
  </fills>
  <borders count="35">
    <border>
      <left/>
      <right/>
      <top/>
      <bottom/>
      <diagonal/>
    </border>
    <border>
      <left style="medium">
        <color indexed="8"/>
      </left>
      <right style="medium">
        <color indexed="8"/>
      </right>
      <top style="medium">
        <color indexed="8"/>
      </top>
      <bottom style="thin">
        <color indexed="8"/>
      </bottom>
      <diagonal/>
    </border>
    <border>
      <left style="medium">
        <color indexed="8"/>
      </left>
      <right style="thin">
        <color indexed="14"/>
      </right>
      <top style="thin">
        <color indexed="14"/>
      </top>
      <bottom style="thin">
        <color indexed="14"/>
      </bottom>
      <diagonal/>
    </border>
    <border>
      <left style="thin">
        <color indexed="14"/>
      </left>
      <right style="thin">
        <color indexed="14"/>
      </right>
      <top style="thin">
        <color indexed="14"/>
      </top>
      <bottom style="thin">
        <color indexed="14"/>
      </bottom>
      <diagonal/>
    </border>
    <border>
      <left style="thin">
        <color indexed="8"/>
      </left>
      <right style="thin">
        <color indexed="8"/>
      </right>
      <top style="thin">
        <color indexed="8"/>
      </top>
      <bottom style="thin">
        <color indexed="8"/>
      </bottom>
      <diagonal/>
    </border>
    <border>
      <left style="thin">
        <color indexed="8"/>
      </left>
      <right style="thin">
        <color indexed="14"/>
      </right>
      <top style="thin">
        <color indexed="14"/>
      </top>
      <bottom style="thin">
        <color indexed="14"/>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14"/>
      </left>
      <right style="thin">
        <color indexed="14"/>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14"/>
      </right>
      <top style="thin">
        <color indexed="8"/>
      </top>
      <bottom style="thin">
        <color indexed="14"/>
      </bottom>
      <diagonal/>
    </border>
    <border>
      <left style="thin">
        <color indexed="14"/>
      </left>
      <right style="thin">
        <color indexed="14"/>
      </right>
      <top style="thin">
        <color indexed="8"/>
      </top>
      <bottom style="thin">
        <color indexed="14"/>
      </bottom>
      <diagonal/>
    </border>
    <border>
      <left style="medium">
        <color indexed="8"/>
      </left>
      <right style="medium">
        <color indexed="8"/>
      </right>
      <top style="medium">
        <color indexed="8"/>
      </top>
      <bottom style="medium">
        <color indexed="8"/>
      </bottom>
      <diagonal/>
    </border>
    <border>
      <left style="thin">
        <color indexed="14"/>
      </left>
      <right style="thin">
        <color indexed="14"/>
      </right>
      <top style="medium">
        <color indexed="8"/>
      </top>
      <bottom style="thin">
        <color indexed="14"/>
      </bottom>
      <diagonal/>
    </border>
    <border>
      <left style="thin">
        <color indexed="14"/>
      </left>
      <right style="thin">
        <color indexed="14"/>
      </right>
      <top style="thin">
        <color indexed="14"/>
      </top>
      <bottom/>
      <diagonal/>
    </border>
    <border>
      <left style="thin">
        <color indexed="14"/>
      </left>
      <right/>
      <top style="thin">
        <color indexed="14"/>
      </top>
      <bottom style="thin">
        <color indexed="14"/>
      </bottom>
      <diagonal/>
    </border>
    <border>
      <left/>
      <right/>
      <top/>
      <bottom/>
      <diagonal/>
    </border>
    <border>
      <left/>
      <right style="thin">
        <color indexed="14"/>
      </right>
      <top style="thin">
        <color indexed="14"/>
      </top>
      <bottom style="thin">
        <color indexed="14"/>
      </bottom>
      <diagonal/>
    </border>
    <border>
      <left style="thin">
        <color indexed="14"/>
      </left>
      <right/>
      <top style="thin">
        <color indexed="14"/>
      </top>
      <bottom/>
      <diagonal/>
    </border>
    <border>
      <left style="thin">
        <color indexed="14"/>
      </left>
      <right style="thin">
        <color indexed="14"/>
      </right>
      <top/>
      <bottom style="thin">
        <color indexed="14"/>
      </bottom>
      <diagonal/>
    </border>
    <border>
      <left/>
      <right style="thin">
        <color indexed="14"/>
      </right>
      <top/>
      <bottom style="thin">
        <color indexed="14"/>
      </bottom>
      <diagonal/>
    </border>
    <border>
      <left style="thin">
        <color indexed="14"/>
      </left>
      <right/>
      <top/>
      <bottom style="thin">
        <color indexed="14"/>
      </bottom>
      <diagonal/>
    </border>
    <border>
      <left style="thin">
        <color indexed="14"/>
      </left>
      <right/>
      <top/>
      <bottom/>
      <diagonal/>
    </border>
    <border>
      <left style="thin">
        <color indexed="8"/>
      </left>
      <right/>
      <top style="thin">
        <color indexed="8"/>
      </top>
      <bottom/>
      <diagonal/>
    </border>
    <border>
      <left/>
      <right/>
      <top style="thin">
        <color indexed="8"/>
      </top>
      <bottom/>
      <diagonal/>
    </border>
    <border>
      <left style="thin">
        <color indexed="8"/>
      </left>
      <right style="thin">
        <color indexed="14"/>
      </right>
      <top/>
      <bottom/>
      <diagonal/>
    </border>
    <border>
      <left style="thin">
        <color indexed="14"/>
      </left>
      <right style="thin">
        <color indexed="14"/>
      </right>
      <top/>
      <bottom/>
      <diagonal/>
    </border>
    <border>
      <left style="thin">
        <color indexed="8"/>
      </left>
      <right/>
      <top/>
      <bottom/>
      <diagonal/>
    </border>
    <border>
      <left style="thin">
        <color indexed="8"/>
      </left>
      <right style="thin">
        <color indexed="14"/>
      </right>
      <top/>
      <bottom style="thin">
        <color indexed="14"/>
      </bottom>
      <diagonal/>
    </border>
    <border>
      <left style="thin">
        <color indexed="8"/>
      </left>
      <right style="thin">
        <color indexed="14"/>
      </right>
      <top style="thin">
        <color indexed="14"/>
      </top>
      <bottom/>
      <diagonal/>
    </border>
    <border>
      <left style="thin">
        <color indexed="14"/>
      </left>
      <right style="thin">
        <color indexed="14"/>
      </right>
      <top/>
      <bottom style="thin">
        <color indexed="8"/>
      </bottom>
      <diagonal/>
    </border>
    <border>
      <left style="thin">
        <color indexed="8"/>
      </left>
      <right/>
      <top/>
      <bottom style="thin">
        <color indexed="8"/>
      </bottom>
      <diagonal/>
    </border>
    <border>
      <left style="thin">
        <color indexed="14"/>
      </left>
      <right/>
      <top style="thin">
        <color indexed="8"/>
      </top>
      <bottom/>
      <diagonal/>
    </border>
    <border>
      <left style="thin">
        <color indexed="8"/>
      </left>
      <right style="thin">
        <color indexed="14"/>
      </right>
      <top/>
      <bottom style="thin">
        <color indexed="8"/>
      </bottom>
      <diagonal/>
    </border>
    <border>
      <left style="thin">
        <color indexed="14"/>
      </left>
      <right style="thin">
        <color indexed="14"/>
      </right>
      <top style="thin">
        <color indexed="14"/>
      </top>
      <bottom style="thin">
        <color indexed="8"/>
      </bottom>
      <diagonal/>
    </border>
  </borders>
  <cellStyleXfs count="1">
    <xf numFmtId="0" fontId="0" fillId="0" borderId="0" applyNumberFormat="0" applyFill="0" applyBorder="0" applyProtection="0"/>
  </cellStyleXfs>
  <cellXfs count="298">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4" fillId="3" borderId="0" xfId="0" applyFont="1" applyFill="1" applyAlignment="1">
      <alignment horizontal="left"/>
    </xf>
    <xf numFmtId="0" fontId="0" fillId="0" borderId="0" xfId="0" applyNumberFormat="1"/>
    <xf numFmtId="49" fontId="3" fillId="4" borderId="1" xfId="0" applyNumberFormat="1" applyFont="1" applyFill="1" applyBorder="1" applyAlignment="1">
      <alignment horizontal="center"/>
    </xf>
    <xf numFmtId="49" fontId="3" fillId="4" borderId="2" xfId="0" applyNumberFormat="1" applyFont="1" applyFill="1" applyBorder="1" applyAlignment="1">
      <alignment horizontal="center"/>
    </xf>
    <xf numFmtId="49" fontId="3" fillId="4" borderId="3" xfId="0" applyNumberFormat="1" applyFont="1" applyFill="1" applyBorder="1" applyAlignment="1">
      <alignment horizontal="center"/>
    </xf>
    <xf numFmtId="0" fontId="3" fillId="4" borderId="3" xfId="0" applyFont="1" applyFill="1" applyBorder="1"/>
    <xf numFmtId="49" fontId="3" fillId="6" borderId="4" xfId="0" applyNumberFormat="1" applyFont="1" applyFill="1" applyBorder="1"/>
    <xf numFmtId="0" fontId="5" fillId="7" borderId="4" xfId="0" applyNumberFormat="1" applyFont="1" applyFill="1" applyBorder="1" applyAlignment="1">
      <alignment horizontal="center" vertical="center"/>
    </xf>
    <xf numFmtId="0" fontId="0" fillId="7" borderId="4" xfId="0" applyFill="1" applyBorder="1"/>
    <xf numFmtId="0" fontId="0" fillId="0" borderId="5" xfId="0" applyNumberFormat="1" applyBorder="1"/>
    <xf numFmtId="0" fontId="0" fillId="0" borderId="3" xfId="0" applyNumberFormat="1" applyBorder="1"/>
    <xf numFmtId="164" fontId="0" fillId="7" borderId="3" xfId="0" applyNumberFormat="1" applyFill="1" applyBorder="1"/>
    <xf numFmtId="0" fontId="0" fillId="0" borderId="3" xfId="0" applyBorder="1"/>
    <xf numFmtId="49" fontId="6" fillId="7" borderId="4" xfId="0" applyNumberFormat="1" applyFont="1" applyFill="1" applyBorder="1" applyAlignment="1">
      <alignment horizontal="center" vertical="center"/>
    </xf>
    <xf numFmtId="0" fontId="6" fillId="7" borderId="4" xfId="0" applyNumberFormat="1" applyFont="1" applyFill="1" applyBorder="1" applyAlignment="1">
      <alignment horizontal="center" vertical="center"/>
    </xf>
    <xf numFmtId="49" fontId="0" fillId="7" borderId="4" xfId="0" applyNumberFormat="1" applyFill="1" applyBorder="1"/>
    <xf numFmtId="0" fontId="5" fillId="7" borderId="4" xfId="0" applyFont="1" applyFill="1" applyBorder="1" applyAlignment="1">
      <alignment horizontal="center" vertical="center"/>
    </xf>
    <xf numFmtId="0" fontId="0" fillId="7" borderId="4" xfId="0" applyNumberFormat="1" applyFill="1" applyBorder="1"/>
    <xf numFmtId="0" fontId="6" fillId="7" borderId="4" xfId="0" applyFont="1" applyFill="1" applyBorder="1" applyAlignment="1">
      <alignment horizontal="center" vertical="center"/>
    </xf>
    <xf numFmtId="0" fontId="5" fillId="7" borderId="4" xfId="0" applyNumberFormat="1" applyFont="1" applyFill="1" applyBorder="1" applyAlignment="1">
      <alignment horizontal="center"/>
    </xf>
    <xf numFmtId="0" fontId="6" fillId="7" borderId="4" xfId="0" applyFont="1" applyFill="1" applyBorder="1" applyAlignment="1">
      <alignment horizontal="center"/>
    </xf>
    <xf numFmtId="0" fontId="7" fillId="7" borderId="4" xfId="0" applyNumberFormat="1" applyFont="1" applyFill="1" applyBorder="1" applyAlignment="1">
      <alignment horizontal="center" vertical="center"/>
    </xf>
    <xf numFmtId="0" fontId="6" fillId="7" borderId="4" xfId="0" applyNumberFormat="1" applyFont="1" applyFill="1" applyBorder="1" applyAlignment="1">
      <alignment horizontal="center"/>
    </xf>
    <xf numFmtId="49" fontId="5" fillId="7" borderId="4" xfId="0" applyNumberFormat="1" applyFont="1" applyFill="1" applyBorder="1" applyAlignment="1">
      <alignment horizontal="center" vertical="center"/>
    </xf>
    <xf numFmtId="0" fontId="5" fillId="7" borderId="4" xfId="0" applyFont="1" applyFill="1" applyBorder="1" applyAlignment="1">
      <alignment horizontal="center"/>
    </xf>
    <xf numFmtId="49" fontId="6" fillId="7" borderId="4" xfId="0" applyNumberFormat="1" applyFont="1" applyFill="1" applyBorder="1" applyAlignment="1">
      <alignment horizontal="center"/>
    </xf>
    <xf numFmtId="0" fontId="8" fillId="7" borderId="4" xfId="0" applyNumberFormat="1" applyFont="1" applyFill="1" applyBorder="1" applyAlignment="1">
      <alignment horizontal="center" vertical="center"/>
    </xf>
    <xf numFmtId="0" fontId="9" fillId="7" borderId="4" xfId="0" applyFont="1" applyFill="1" applyBorder="1" applyAlignment="1">
      <alignment horizontal="center" vertical="center"/>
    </xf>
    <xf numFmtId="0" fontId="10" fillId="7" borderId="4" xfId="0" applyFont="1" applyFill="1" applyBorder="1" applyAlignment="1">
      <alignment horizontal="center" vertical="center"/>
    </xf>
    <xf numFmtId="0" fontId="11" fillId="7" borderId="4" xfId="0" applyFont="1" applyFill="1" applyBorder="1" applyAlignment="1">
      <alignment horizontal="center" vertical="center"/>
    </xf>
    <xf numFmtId="0" fontId="9" fillId="7" borderId="4" xfId="0" applyNumberFormat="1" applyFont="1" applyFill="1" applyBorder="1" applyAlignment="1">
      <alignment horizontal="center" vertical="center"/>
    </xf>
    <xf numFmtId="0" fontId="11" fillId="7" borderId="4" xfId="0" applyNumberFormat="1" applyFont="1" applyFill="1" applyBorder="1" applyAlignment="1">
      <alignment horizontal="center" vertical="center"/>
    </xf>
    <xf numFmtId="0" fontId="12" fillId="7" borderId="4" xfId="0" applyFont="1" applyFill="1" applyBorder="1" applyAlignment="1">
      <alignment horizontal="center" vertical="center"/>
    </xf>
    <xf numFmtId="0" fontId="3" fillId="6" borderId="8" xfId="0" applyFont="1" applyFill="1" applyBorder="1"/>
    <xf numFmtId="0" fontId="0" fillId="0" borderId="5" xfId="0" applyBorder="1"/>
    <xf numFmtId="0" fontId="13" fillId="7" borderId="4" xfId="0" applyFont="1" applyFill="1" applyBorder="1" applyAlignment="1">
      <alignment horizontal="center" vertical="center"/>
    </xf>
    <xf numFmtId="0" fontId="13" fillId="7" borderId="4" xfId="0" applyNumberFormat="1" applyFont="1" applyFill="1" applyBorder="1" applyAlignment="1">
      <alignment horizontal="center" vertical="center"/>
    </xf>
    <xf numFmtId="0" fontId="14" fillId="7" borderId="4" xfId="0" applyNumberFormat="1" applyFont="1" applyFill="1" applyBorder="1" applyAlignment="1">
      <alignment horizontal="center" vertical="center"/>
    </xf>
    <xf numFmtId="0" fontId="13" fillId="7" borderId="4" xfId="0" applyFont="1" applyFill="1" applyBorder="1" applyAlignment="1">
      <alignment horizontal="center"/>
    </xf>
    <xf numFmtId="0" fontId="3" fillId="7" borderId="4" xfId="0" applyFont="1" applyFill="1" applyBorder="1" applyAlignment="1">
      <alignment horizontal="center" vertical="center"/>
    </xf>
    <xf numFmtId="0" fontId="3" fillId="6" borderId="6" xfId="0" applyFont="1" applyFill="1" applyBorder="1"/>
    <xf numFmtId="49" fontId="15" fillId="6" borderId="9" xfId="0" applyNumberFormat="1" applyFont="1" applyFill="1" applyBorder="1"/>
    <xf numFmtId="0" fontId="0" fillId="7" borderId="11" xfId="0" applyFill="1" applyBorder="1"/>
    <xf numFmtId="0" fontId="0" fillId="7" borderId="3" xfId="0" applyFill="1" applyBorder="1"/>
    <xf numFmtId="49" fontId="3" fillId="6" borderId="12" xfId="0" applyNumberFormat="1" applyFont="1" applyFill="1" applyBorder="1"/>
    <xf numFmtId="0" fontId="5" fillId="7" borderId="3" xfId="0" applyNumberFormat="1" applyFont="1" applyFill="1" applyBorder="1" applyAlignment="1">
      <alignment horizontal="center" vertical="center"/>
    </xf>
    <xf numFmtId="0" fontId="3" fillId="6" borderId="13" xfId="0" applyFont="1" applyFill="1" applyBorder="1"/>
    <xf numFmtId="49" fontId="3" fillId="6" borderId="3" xfId="0" applyNumberFormat="1" applyFont="1" applyFill="1" applyBorder="1"/>
    <xf numFmtId="0" fontId="3" fillId="7" borderId="3" xfId="0" applyFont="1" applyFill="1" applyBorder="1" applyAlignment="1">
      <alignment horizontal="center" vertical="center"/>
    </xf>
    <xf numFmtId="0" fontId="5" fillId="7" borderId="3" xfId="0" applyNumberFormat="1" applyFont="1" applyFill="1" applyBorder="1" applyAlignment="1">
      <alignment horizontal="center"/>
    </xf>
    <xf numFmtId="0" fontId="0" fillId="7" borderId="14" xfId="0" applyFill="1" applyBorder="1"/>
    <xf numFmtId="0" fontId="0" fillId="0" borderId="17" xfId="0" applyBorder="1"/>
    <xf numFmtId="0" fontId="0" fillId="7" borderId="19" xfId="0" applyFill="1" applyBorder="1"/>
    <xf numFmtId="0" fontId="3" fillId="6" borderId="3" xfId="0" applyFont="1" applyFill="1" applyBorder="1"/>
    <xf numFmtId="49" fontId="5" fillId="6" borderId="3" xfId="0" applyNumberFormat="1" applyFont="1" applyFill="1" applyBorder="1"/>
    <xf numFmtId="0" fontId="16" fillId="7" borderId="3" xfId="0" applyFont="1" applyFill="1" applyBorder="1" applyAlignment="1">
      <alignment horizontal="center" vertical="center"/>
    </xf>
    <xf numFmtId="49" fontId="6" fillId="6" borderId="3" xfId="0" applyNumberFormat="1" applyFont="1" applyFill="1" applyBorder="1"/>
    <xf numFmtId="0" fontId="17" fillId="7" borderId="3" xfId="0" applyFont="1" applyFill="1" applyBorder="1" applyAlignment="1">
      <alignment horizontal="center" vertical="center"/>
    </xf>
    <xf numFmtId="49" fontId="7" fillId="6" borderId="14" xfId="0" applyNumberFormat="1" applyFont="1" applyFill="1" applyBorder="1"/>
    <xf numFmtId="0" fontId="18" fillId="7" borderId="3" xfId="0" applyFont="1" applyFill="1" applyBorder="1" applyAlignment="1">
      <alignment horizontal="center" vertical="center"/>
    </xf>
    <xf numFmtId="49" fontId="3" fillId="10" borderId="22" xfId="0" applyNumberFormat="1" applyFont="1" applyFill="1" applyBorder="1"/>
    <xf numFmtId="0" fontId="3" fillId="6" borderId="19" xfId="0" applyFont="1" applyFill="1" applyBorder="1"/>
    <xf numFmtId="49" fontId="3" fillId="0" borderId="4" xfId="0" applyNumberFormat="1" applyFont="1" applyBorder="1"/>
    <xf numFmtId="49" fontId="0" fillId="0" borderId="4" xfId="0" applyNumberFormat="1" applyBorder="1" applyAlignment="1">
      <alignment horizontal="center"/>
    </xf>
    <xf numFmtId="49" fontId="6" fillId="0" borderId="4" xfId="0" applyNumberFormat="1" applyFont="1" applyBorder="1" applyAlignment="1">
      <alignment horizontal="center"/>
    </xf>
    <xf numFmtId="49" fontId="5" fillId="5" borderId="4" xfId="0" applyNumberFormat="1" applyFont="1" applyFill="1" applyBorder="1" applyAlignment="1">
      <alignment horizontal="center"/>
    </xf>
    <xf numFmtId="49" fontId="0" fillId="5" borderId="4" xfId="0" applyNumberFormat="1" applyFill="1" applyBorder="1" applyAlignment="1">
      <alignment horizontal="center"/>
    </xf>
    <xf numFmtId="49" fontId="0" fillId="0" borderId="5" xfId="0" applyNumberFormat="1" applyBorder="1"/>
    <xf numFmtId="49" fontId="0" fillId="11" borderId="4" xfId="0" applyNumberFormat="1" applyFill="1" applyBorder="1"/>
    <xf numFmtId="0" fontId="0" fillId="11" borderId="4" xfId="0" applyFill="1" applyBorder="1" applyAlignment="1">
      <alignment horizontal="center"/>
    </xf>
    <xf numFmtId="0" fontId="6" fillId="11" borderId="4" xfId="0" applyNumberFormat="1" applyFont="1" applyFill="1" applyBorder="1" applyAlignment="1">
      <alignment horizontal="center"/>
    </xf>
    <xf numFmtId="0" fontId="5" fillId="11" borderId="4" xfId="0" applyNumberFormat="1" applyFont="1" applyFill="1" applyBorder="1" applyAlignment="1">
      <alignment horizontal="center"/>
    </xf>
    <xf numFmtId="49" fontId="0" fillId="11" borderId="4" xfId="0" applyNumberFormat="1" applyFill="1" applyBorder="1" applyAlignment="1">
      <alignment horizontal="center"/>
    </xf>
    <xf numFmtId="0" fontId="0" fillId="11" borderId="23" xfId="0" applyNumberFormat="1" applyFill="1" applyBorder="1" applyAlignment="1">
      <alignment horizontal="center"/>
    </xf>
    <xf numFmtId="2" fontId="0" fillId="11" borderId="24" xfId="0" applyNumberFormat="1" applyFill="1" applyBorder="1" applyAlignment="1">
      <alignment horizontal="center"/>
    </xf>
    <xf numFmtId="49" fontId="0" fillId="0" borderId="4" xfId="0" applyNumberFormat="1" applyBorder="1"/>
    <xf numFmtId="0" fontId="0" fillId="0" borderId="4" xfId="0" applyBorder="1" applyAlignment="1">
      <alignment horizontal="center"/>
    </xf>
    <xf numFmtId="0" fontId="5" fillId="0" borderId="4" xfId="0" applyNumberFormat="1" applyFont="1" applyBorder="1" applyAlignment="1">
      <alignment horizontal="center"/>
    </xf>
    <xf numFmtId="0" fontId="0" fillId="0" borderId="4" xfId="0" applyNumberFormat="1" applyBorder="1" applyAlignment="1">
      <alignment horizontal="center"/>
    </xf>
    <xf numFmtId="0" fontId="0" fillId="0" borderId="25" xfId="0" applyNumberFormat="1" applyBorder="1" applyAlignment="1">
      <alignment horizontal="center"/>
    </xf>
    <xf numFmtId="2" fontId="0" fillId="0" borderId="26" xfId="0" applyNumberFormat="1" applyBorder="1" applyAlignment="1">
      <alignment horizontal="center"/>
    </xf>
    <xf numFmtId="0" fontId="0" fillId="11" borderId="27" xfId="0" applyNumberFormat="1" applyFill="1" applyBorder="1" applyAlignment="1">
      <alignment horizontal="center"/>
    </xf>
    <xf numFmtId="2" fontId="0" fillId="11" borderId="16" xfId="0" applyNumberFormat="1" applyFill="1" applyBorder="1" applyAlignment="1">
      <alignment horizontal="center"/>
    </xf>
    <xf numFmtId="49" fontId="5" fillId="0" borderId="4" xfId="0" applyNumberFormat="1" applyFont="1" applyBorder="1" applyAlignment="1">
      <alignment horizontal="center"/>
    </xf>
    <xf numFmtId="0" fontId="0" fillId="11" borderId="4" xfId="0" applyNumberFormat="1" applyFill="1" applyBorder="1" applyAlignment="1">
      <alignment horizontal="center"/>
    </xf>
    <xf numFmtId="49" fontId="5" fillId="11" borderId="4" xfId="0" applyNumberFormat="1" applyFont="1" applyFill="1" applyBorder="1" applyAlignment="1">
      <alignment horizontal="center"/>
    </xf>
    <xf numFmtId="0" fontId="0" fillId="0" borderId="28" xfId="0" applyNumberFormat="1" applyBorder="1" applyAlignment="1">
      <alignment horizontal="center"/>
    </xf>
    <xf numFmtId="2" fontId="0" fillId="0" borderId="19" xfId="0" applyNumberFormat="1" applyBorder="1" applyAlignment="1">
      <alignment horizontal="center"/>
    </xf>
    <xf numFmtId="0" fontId="5" fillId="0" borderId="4" xfId="0" applyFont="1" applyBorder="1" applyAlignment="1">
      <alignment horizontal="center"/>
    </xf>
    <xf numFmtId="0" fontId="0" fillId="0" borderId="29" xfId="0" applyNumberFormat="1" applyBorder="1" applyAlignment="1">
      <alignment horizontal="center"/>
    </xf>
    <xf numFmtId="2" fontId="0" fillId="0" borderId="14" xfId="0" applyNumberFormat="1" applyBorder="1" applyAlignment="1">
      <alignment horizontal="center"/>
    </xf>
    <xf numFmtId="0" fontId="0" fillId="0" borderId="8" xfId="0" applyBorder="1"/>
    <xf numFmtId="0" fontId="0" fillId="0" borderId="30" xfId="0" applyBorder="1"/>
    <xf numFmtId="0" fontId="0" fillId="0" borderId="26" xfId="0" applyBorder="1"/>
    <xf numFmtId="49" fontId="13" fillId="12" borderId="4" xfId="0" applyNumberFormat="1" applyFont="1" applyFill="1" applyBorder="1"/>
    <xf numFmtId="0" fontId="0" fillId="12" borderId="4" xfId="0" applyFill="1" applyBorder="1" applyAlignment="1">
      <alignment horizontal="center"/>
    </xf>
    <xf numFmtId="0" fontId="6" fillId="12" borderId="4" xfId="0" applyNumberFormat="1" applyFont="1" applyFill="1" applyBorder="1" applyAlignment="1">
      <alignment horizontal="center"/>
    </xf>
    <xf numFmtId="0" fontId="5" fillId="12" borderId="4" xfId="0" applyNumberFormat="1" applyFont="1" applyFill="1" applyBorder="1" applyAlignment="1">
      <alignment horizontal="center"/>
    </xf>
    <xf numFmtId="0" fontId="0" fillId="12" borderId="4" xfId="0" applyNumberFormat="1" applyFill="1" applyBorder="1" applyAlignment="1">
      <alignment horizontal="center"/>
    </xf>
    <xf numFmtId="2" fontId="0" fillId="12" borderId="31" xfId="0" applyNumberFormat="1" applyFill="1" applyBorder="1" applyAlignment="1">
      <alignment horizontal="center"/>
    </xf>
    <xf numFmtId="49" fontId="0" fillId="12" borderId="4" xfId="0" applyNumberFormat="1" applyFill="1" applyBorder="1" applyAlignment="1">
      <alignment horizontal="left"/>
    </xf>
    <xf numFmtId="0" fontId="13" fillId="0" borderId="5" xfId="0" applyFont="1" applyBorder="1"/>
    <xf numFmtId="49" fontId="5" fillId="12" borderId="4" xfId="0" applyNumberFormat="1" applyFont="1" applyFill="1" applyBorder="1" applyAlignment="1">
      <alignment horizontal="center"/>
    </xf>
    <xf numFmtId="49" fontId="0" fillId="12" borderId="4" xfId="0" applyNumberFormat="1" applyFill="1" applyBorder="1"/>
    <xf numFmtId="0" fontId="5" fillId="12" borderId="4" xfId="0" applyFont="1" applyFill="1" applyBorder="1" applyAlignment="1">
      <alignment horizontal="center"/>
    </xf>
    <xf numFmtId="0" fontId="0" fillId="12" borderId="4" xfId="0" applyFill="1" applyBorder="1"/>
    <xf numFmtId="0" fontId="6" fillId="12" borderId="4" xfId="0" applyFont="1" applyFill="1" applyBorder="1" applyAlignment="1">
      <alignment horizontal="center"/>
    </xf>
    <xf numFmtId="0" fontId="0" fillId="0" borderId="4" xfId="0" applyBorder="1"/>
    <xf numFmtId="0" fontId="6" fillId="0" borderId="4" xfId="0" applyFont="1" applyBorder="1" applyAlignment="1">
      <alignment horizontal="center"/>
    </xf>
    <xf numFmtId="49" fontId="15" fillId="10" borderId="4" xfId="0" applyNumberFormat="1" applyFont="1" applyFill="1" applyBorder="1"/>
    <xf numFmtId="0" fontId="0" fillId="10" borderId="4" xfId="0" applyNumberFormat="1" applyFill="1" applyBorder="1" applyAlignment="1">
      <alignment horizontal="center"/>
    </xf>
    <xf numFmtId="0" fontId="6" fillId="10" borderId="4" xfId="0" applyNumberFormat="1" applyFont="1" applyFill="1" applyBorder="1" applyAlignment="1">
      <alignment horizontal="center"/>
    </xf>
    <xf numFmtId="0" fontId="5" fillId="10" borderId="4" xfId="0" applyNumberFormat="1" applyFont="1" applyFill="1" applyBorder="1" applyAlignment="1">
      <alignment horizontal="center"/>
    </xf>
    <xf numFmtId="49" fontId="3" fillId="10" borderId="4" xfId="0" applyNumberFormat="1" applyFont="1" applyFill="1" applyBorder="1"/>
    <xf numFmtId="0" fontId="0" fillId="10" borderId="4" xfId="0" applyFill="1" applyBorder="1" applyAlignment="1">
      <alignment horizontal="center"/>
    </xf>
    <xf numFmtId="49" fontId="3" fillId="8" borderId="4" xfId="0" applyNumberFormat="1" applyFont="1" applyFill="1" applyBorder="1"/>
    <xf numFmtId="0" fontId="0" fillId="8" borderId="4" xfId="0" applyFill="1" applyBorder="1" applyAlignment="1">
      <alignment horizontal="center"/>
    </xf>
    <xf numFmtId="0" fontId="6" fillId="8" borderId="4" xfId="0" applyNumberFormat="1" applyFont="1" applyFill="1" applyBorder="1" applyAlignment="1">
      <alignment horizontal="center"/>
    </xf>
    <xf numFmtId="0" fontId="5" fillId="8" borderId="4" xfId="0" applyNumberFormat="1" applyFont="1" applyFill="1" applyBorder="1" applyAlignment="1">
      <alignment horizontal="center"/>
    </xf>
    <xf numFmtId="0" fontId="0" fillId="8" borderId="4" xfId="0" applyNumberFormat="1" applyFill="1" applyBorder="1" applyAlignment="1">
      <alignment horizontal="center"/>
    </xf>
    <xf numFmtId="0" fontId="6" fillId="0" borderId="4" xfId="0" applyNumberFormat="1" applyFont="1" applyBorder="1" applyAlignment="1">
      <alignment horizontal="center"/>
    </xf>
    <xf numFmtId="0" fontId="0" fillId="0" borderId="29" xfId="0" applyBorder="1"/>
    <xf numFmtId="0" fontId="0" fillId="8" borderId="25" xfId="0" applyNumberFormat="1" applyFill="1" applyBorder="1"/>
    <xf numFmtId="0" fontId="0" fillId="0" borderId="28" xfId="0" applyNumberFormat="1" applyBorder="1"/>
    <xf numFmtId="0" fontId="0" fillId="0" borderId="28" xfId="0" applyBorder="1"/>
    <xf numFmtId="20" fontId="0" fillId="8" borderId="4" xfId="0" applyNumberFormat="1" applyFill="1" applyBorder="1" applyAlignment="1">
      <alignment horizontal="center"/>
    </xf>
    <xf numFmtId="0" fontId="6" fillId="8" borderId="4" xfId="0" applyFont="1" applyFill="1" applyBorder="1" applyAlignment="1">
      <alignment horizontal="center"/>
    </xf>
    <xf numFmtId="0" fontId="5" fillId="8" borderId="4" xfId="0" applyFont="1" applyFill="1" applyBorder="1" applyAlignment="1">
      <alignment horizontal="center"/>
    </xf>
    <xf numFmtId="20" fontId="0" fillId="0" borderId="4" xfId="0" applyNumberFormat="1" applyBorder="1" applyAlignment="1">
      <alignment horizontal="center"/>
    </xf>
    <xf numFmtId="49" fontId="3" fillId="8" borderId="32" xfId="0" applyNumberFormat="1" applyFont="1" applyFill="1" applyBorder="1"/>
    <xf numFmtId="0" fontId="0" fillId="8" borderId="24" xfId="0" applyFill="1" applyBorder="1"/>
    <xf numFmtId="0" fontId="6" fillId="8" borderId="24" xfId="0" applyFont="1" applyFill="1" applyBorder="1"/>
    <xf numFmtId="0" fontId="5" fillId="8" borderId="24" xfId="0" applyFont="1" applyFill="1" applyBorder="1"/>
    <xf numFmtId="0" fontId="0" fillId="8" borderId="24" xfId="0" applyFill="1" applyBorder="1" applyAlignment="1">
      <alignment horizontal="center"/>
    </xf>
    <xf numFmtId="0" fontId="0" fillId="0" borderId="20" xfId="0" applyBorder="1"/>
    <xf numFmtId="0" fontId="6" fillId="0" borderId="26" xfId="0" applyFont="1" applyBorder="1"/>
    <xf numFmtId="0" fontId="5" fillId="0" borderId="26" xfId="0" applyFont="1" applyBorder="1"/>
    <xf numFmtId="0" fontId="0" fillId="0" borderId="26" xfId="0" applyBorder="1" applyAlignment="1">
      <alignment horizontal="center"/>
    </xf>
    <xf numFmtId="49" fontId="3" fillId="13" borderId="22" xfId="0" applyNumberFormat="1" applyFont="1" applyFill="1" applyBorder="1"/>
    <xf numFmtId="49" fontId="0" fillId="13" borderId="16" xfId="0" applyNumberFormat="1" applyFill="1" applyBorder="1"/>
    <xf numFmtId="0" fontId="0" fillId="13" borderId="16" xfId="0" applyFill="1" applyBorder="1"/>
    <xf numFmtId="0" fontId="6" fillId="13" borderId="16" xfId="0" applyFont="1" applyFill="1" applyBorder="1"/>
    <xf numFmtId="0" fontId="5" fillId="13" borderId="16" xfId="0" applyFont="1" applyFill="1" applyBorder="1"/>
    <xf numFmtId="0" fontId="0" fillId="13" borderId="16" xfId="0" applyFill="1" applyBorder="1" applyAlignment="1">
      <alignment horizontal="center"/>
    </xf>
    <xf numFmtId="49" fontId="3" fillId="0" borderId="26" xfId="0" applyNumberFormat="1" applyFont="1" applyBorder="1"/>
    <xf numFmtId="49" fontId="0" fillId="0" borderId="26" xfId="0" applyNumberFormat="1" applyBorder="1"/>
    <xf numFmtId="0" fontId="3" fillId="0" borderId="19" xfId="0" applyFont="1" applyBorder="1"/>
    <xf numFmtId="0" fontId="0" fillId="0" borderId="19" xfId="0" applyBorder="1"/>
    <xf numFmtId="0" fontId="6" fillId="0" borderId="19" xfId="0" applyFont="1" applyBorder="1"/>
    <xf numFmtId="0" fontId="5" fillId="0" borderId="19" xfId="0" applyFont="1" applyBorder="1"/>
    <xf numFmtId="0" fontId="0" fillId="0" borderId="19" xfId="0" applyBorder="1" applyAlignment="1">
      <alignment horizontal="center"/>
    </xf>
    <xf numFmtId="0" fontId="3" fillId="0" borderId="14" xfId="0" applyFont="1" applyBorder="1"/>
    <xf numFmtId="0" fontId="0" fillId="0" borderId="14" xfId="0" applyBorder="1"/>
    <xf numFmtId="0" fontId="6" fillId="0" borderId="14" xfId="0" applyFont="1" applyBorder="1"/>
    <xf numFmtId="0" fontId="5" fillId="0" borderId="14" xfId="0" applyFont="1" applyBorder="1"/>
    <xf numFmtId="0" fontId="0" fillId="0" borderId="14" xfId="0" applyBorder="1" applyAlignment="1">
      <alignment horizontal="center"/>
    </xf>
    <xf numFmtId="49" fontId="3" fillId="0" borderId="19" xfId="0" applyNumberFormat="1" applyFont="1" applyBorder="1"/>
    <xf numFmtId="49" fontId="0" fillId="0" borderId="19" xfId="0" applyNumberFormat="1" applyBorder="1"/>
    <xf numFmtId="0" fontId="6" fillId="11" borderId="4" xfId="0" applyFont="1" applyFill="1" applyBorder="1" applyAlignment="1">
      <alignment horizontal="center"/>
    </xf>
    <xf numFmtId="49" fontId="6" fillId="11" borderId="4" xfId="0" applyNumberFormat="1" applyFont="1" applyFill="1" applyBorder="1" applyAlignment="1">
      <alignment horizontal="center"/>
    </xf>
    <xf numFmtId="0" fontId="0" fillId="0" borderId="29" xfId="0" applyBorder="1" applyAlignment="1">
      <alignment horizontal="center"/>
    </xf>
    <xf numFmtId="49" fontId="0" fillId="8" borderId="24" xfId="0" applyNumberFormat="1" applyFill="1" applyBorder="1"/>
    <xf numFmtId="49" fontId="3" fillId="7" borderId="4" xfId="0" applyNumberFormat="1" applyFont="1" applyFill="1" applyBorder="1"/>
    <xf numFmtId="49" fontId="0" fillId="7" borderId="4" xfId="0" applyNumberFormat="1" applyFill="1" applyBorder="1" applyAlignment="1">
      <alignment horizontal="center"/>
    </xf>
    <xf numFmtId="49" fontId="0" fillId="5" borderId="4" xfId="0" applyNumberFormat="1" applyFill="1" applyBorder="1"/>
    <xf numFmtId="49" fontId="0" fillId="7" borderId="5" xfId="0" applyNumberFormat="1" applyFill="1" applyBorder="1"/>
    <xf numFmtId="0" fontId="0" fillId="11" borderId="23" xfId="0" applyNumberFormat="1" applyFill="1" applyBorder="1"/>
    <xf numFmtId="2" fontId="0" fillId="11" borderId="24" xfId="0" applyNumberFormat="1" applyFill="1" applyBorder="1"/>
    <xf numFmtId="0" fontId="0" fillId="7" borderId="17" xfId="0" applyFill="1" applyBorder="1"/>
    <xf numFmtId="0" fontId="0" fillId="7" borderId="4" xfId="0" applyFill="1" applyBorder="1" applyAlignment="1">
      <alignment horizontal="center"/>
    </xf>
    <xf numFmtId="0" fontId="0" fillId="7" borderId="4" xfId="0" applyNumberFormat="1" applyFill="1" applyBorder="1" applyAlignment="1">
      <alignment horizontal="center"/>
    </xf>
    <xf numFmtId="0" fontId="0" fillId="7" borderId="25" xfId="0" applyNumberFormat="1" applyFill="1" applyBorder="1"/>
    <xf numFmtId="2" fontId="0" fillId="7" borderId="26" xfId="0" applyNumberFormat="1" applyFill="1" applyBorder="1"/>
    <xf numFmtId="0" fontId="0" fillId="11" borderId="27" xfId="0" applyNumberFormat="1" applyFill="1" applyBorder="1"/>
    <xf numFmtId="2" fontId="0" fillId="11" borderId="16" xfId="0" applyNumberFormat="1" applyFill="1" applyBorder="1"/>
    <xf numFmtId="49" fontId="5" fillId="7" borderId="4" xfId="0" applyNumberFormat="1" applyFont="1" applyFill="1" applyBorder="1" applyAlignment="1">
      <alignment horizontal="center"/>
    </xf>
    <xf numFmtId="0" fontId="0" fillId="7" borderId="28" xfId="0" applyNumberFormat="1" applyFill="1" applyBorder="1"/>
    <xf numFmtId="2" fontId="0" fillId="7" borderId="19" xfId="0" applyNumberFormat="1" applyFill="1" applyBorder="1"/>
    <xf numFmtId="0" fontId="0" fillId="7" borderId="29" xfId="0" applyNumberFormat="1" applyFill="1" applyBorder="1"/>
    <xf numFmtId="2" fontId="0" fillId="7" borderId="14" xfId="0" applyNumberFormat="1" applyFill="1" applyBorder="1"/>
    <xf numFmtId="0" fontId="0" fillId="11" borderId="31" xfId="0" applyNumberFormat="1" applyFill="1" applyBorder="1"/>
    <xf numFmtId="2" fontId="0" fillId="7" borderId="25" xfId="0" applyNumberFormat="1" applyFill="1" applyBorder="1"/>
    <xf numFmtId="0" fontId="0" fillId="12" borderId="4" xfId="0" applyNumberFormat="1" applyFill="1" applyBorder="1"/>
    <xf numFmtId="2" fontId="0" fillId="12" borderId="31" xfId="0" applyNumberFormat="1" applyFill="1" applyBorder="1"/>
    <xf numFmtId="0" fontId="0" fillId="7" borderId="5" xfId="0" applyFill="1" applyBorder="1"/>
    <xf numFmtId="0" fontId="13" fillId="7" borderId="5" xfId="0" applyFont="1" applyFill="1" applyBorder="1"/>
    <xf numFmtId="0" fontId="13" fillId="7" borderId="3" xfId="0" applyFont="1" applyFill="1" applyBorder="1"/>
    <xf numFmtId="0" fontId="0" fillId="10" borderId="4" xfId="0" applyNumberFormat="1" applyFill="1" applyBorder="1"/>
    <xf numFmtId="0" fontId="0" fillId="10" borderId="4" xfId="0" applyFill="1" applyBorder="1"/>
    <xf numFmtId="0" fontId="0" fillId="8" borderId="4" xfId="0" applyFill="1" applyBorder="1"/>
    <xf numFmtId="0" fontId="0" fillId="7" borderId="29" xfId="0" applyFill="1" applyBorder="1"/>
    <xf numFmtId="0" fontId="0" fillId="8" borderId="27" xfId="0" applyNumberFormat="1" applyFill="1" applyBorder="1"/>
    <xf numFmtId="0" fontId="0" fillId="7" borderId="28" xfId="0" applyFill="1" applyBorder="1"/>
    <xf numFmtId="20" fontId="0" fillId="7" borderId="4" xfId="0" applyNumberFormat="1" applyFill="1" applyBorder="1" applyAlignment="1">
      <alignment horizontal="center"/>
    </xf>
    <xf numFmtId="0" fontId="0" fillId="7" borderId="20" xfId="0" applyFill="1" applyBorder="1"/>
    <xf numFmtId="0" fontId="0" fillId="7" borderId="26" xfId="0" applyFill="1" applyBorder="1"/>
    <xf numFmtId="49" fontId="3" fillId="7" borderId="26" xfId="0" applyNumberFormat="1" applyFont="1" applyFill="1" applyBorder="1"/>
    <xf numFmtId="49" fontId="0" fillId="7" borderId="26" xfId="0" applyNumberFormat="1" applyFill="1" applyBorder="1"/>
    <xf numFmtId="49" fontId="3" fillId="7" borderId="19" xfId="0" applyNumberFormat="1" applyFont="1" applyFill="1" applyBorder="1"/>
    <xf numFmtId="49" fontId="0" fillId="7" borderId="19" xfId="0" applyNumberFormat="1" applyFill="1" applyBorder="1"/>
    <xf numFmtId="49" fontId="3" fillId="7" borderId="14" xfId="0" applyNumberFormat="1" applyFont="1" applyFill="1" applyBorder="1"/>
    <xf numFmtId="49" fontId="0" fillId="7" borderId="14" xfId="0" applyNumberFormat="1" applyFill="1" applyBorder="1"/>
    <xf numFmtId="0" fontId="6" fillId="14" borderId="4" xfId="0" applyFont="1" applyFill="1" applyBorder="1" applyAlignment="1">
      <alignment horizontal="center"/>
    </xf>
    <xf numFmtId="2" fontId="0" fillId="12" borderId="27" xfId="0" applyNumberFormat="1" applyFill="1" applyBorder="1"/>
    <xf numFmtId="0" fontId="14" fillId="12" borderId="4" xfId="0" applyNumberFormat="1" applyFont="1" applyFill="1" applyBorder="1" applyAlignment="1">
      <alignment horizontal="center"/>
    </xf>
    <xf numFmtId="0" fontId="13" fillId="7" borderId="17" xfId="0" applyFont="1" applyFill="1" applyBorder="1"/>
    <xf numFmtId="2" fontId="0" fillId="7" borderId="33" xfId="0" applyNumberFormat="1" applyFill="1" applyBorder="1"/>
    <xf numFmtId="0" fontId="0" fillId="7" borderId="5" xfId="0" applyNumberFormat="1" applyFill="1" applyBorder="1"/>
    <xf numFmtId="0" fontId="3" fillId="11" borderId="4" xfId="0" applyFont="1" applyFill="1" applyBorder="1" applyAlignment="1">
      <alignment horizontal="center"/>
    </xf>
    <xf numFmtId="0" fontId="3" fillId="11" borderId="4" xfId="0" applyNumberFormat="1" applyFont="1" applyFill="1" applyBorder="1" applyAlignment="1">
      <alignment horizontal="center"/>
    </xf>
    <xf numFmtId="0" fontId="0" fillId="11" borderId="4" xfId="0" applyFill="1" applyBorder="1"/>
    <xf numFmtId="0" fontId="5" fillId="11" borderId="4" xfId="0" applyFont="1" applyFill="1" applyBorder="1" applyAlignment="1">
      <alignment horizontal="center"/>
    </xf>
    <xf numFmtId="49" fontId="13" fillId="11" borderId="4" xfId="0" applyNumberFormat="1" applyFont="1" applyFill="1" applyBorder="1"/>
    <xf numFmtId="49" fontId="13" fillId="0" borderId="4" xfId="0" applyNumberFormat="1" applyFont="1" applyBorder="1"/>
    <xf numFmtId="0" fontId="14" fillId="7" borderId="4" xfId="0" applyNumberFormat="1" applyFont="1" applyFill="1" applyBorder="1" applyAlignment="1">
      <alignment horizontal="center"/>
    </xf>
    <xf numFmtId="0" fontId="13" fillId="0" borderId="3" xfId="0" applyFont="1" applyBorder="1"/>
    <xf numFmtId="0" fontId="0" fillId="0" borderId="11" xfId="0" applyBorder="1"/>
    <xf numFmtId="49" fontId="3" fillId="0" borderId="3" xfId="0" applyNumberFormat="1" applyFont="1" applyBorder="1"/>
    <xf numFmtId="49" fontId="0" fillId="0" borderId="3" xfId="0" applyNumberFormat="1" applyBorder="1"/>
    <xf numFmtId="49" fontId="3" fillId="0" borderId="34" xfId="0" applyNumberFormat="1" applyFont="1" applyBorder="1"/>
    <xf numFmtId="0" fontId="0" fillId="0" borderId="6" xfId="0" applyBorder="1"/>
    <xf numFmtId="49" fontId="15" fillId="0" borderId="1" xfId="0" applyNumberFormat="1" applyFont="1" applyBorder="1"/>
    <xf numFmtId="0" fontId="0" fillId="0" borderId="2" xfId="0" applyNumberFormat="1" applyBorder="1"/>
    <xf numFmtId="49" fontId="3" fillId="0" borderId="12" xfId="0" applyNumberFormat="1" applyFont="1" applyBorder="1"/>
    <xf numFmtId="0" fontId="0" fillId="0" borderId="13" xfId="0" applyBorder="1"/>
    <xf numFmtId="16" fontId="0" fillId="0" borderId="3" xfId="0" applyNumberFormat="1" applyBorder="1"/>
    <xf numFmtId="0" fontId="3" fillId="4" borderId="1" xfId="0" applyNumberFormat="1" applyFont="1" applyFill="1" applyBorder="1" applyAlignment="1">
      <alignment horizontal="center"/>
    </xf>
    <xf numFmtId="0" fontId="0" fillId="7" borderId="6" xfId="0" applyNumberFormat="1" applyFill="1" applyBorder="1" applyAlignment="1">
      <alignment horizontal="center"/>
    </xf>
    <xf numFmtId="0" fontId="0" fillId="7" borderId="7" xfId="0" applyFill="1" applyBorder="1" applyAlignment="1">
      <alignment horizontal="center"/>
    </xf>
    <xf numFmtId="0" fontId="0" fillId="7" borderId="8" xfId="0" applyFill="1" applyBorder="1" applyAlignment="1">
      <alignment horizontal="center"/>
    </xf>
    <xf numFmtId="0" fontId="0" fillId="7" borderId="11" xfId="0" applyFill="1" applyBorder="1" applyAlignment="1">
      <alignment horizontal="center"/>
    </xf>
    <xf numFmtId="0" fontId="0" fillId="7" borderId="3" xfId="0" applyNumberFormat="1" applyFill="1" applyBorder="1" applyAlignment="1">
      <alignment horizontal="center" vertical="center"/>
    </xf>
    <xf numFmtId="0" fontId="0" fillId="7" borderId="3" xfId="0" applyFill="1" applyBorder="1" applyAlignment="1">
      <alignment horizontal="center"/>
    </xf>
    <xf numFmtId="0" fontId="0" fillId="7" borderId="3" xfId="0" applyNumberFormat="1" applyFill="1" applyBorder="1" applyAlignment="1">
      <alignment horizontal="center"/>
    </xf>
    <xf numFmtId="49" fontId="0" fillId="7" borderId="3" xfId="0" applyNumberFormat="1" applyFill="1" applyBorder="1" applyAlignment="1">
      <alignment horizontal="center"/>
    </xf>
    <xf numFmtId="20" fontId="0" fillId="7" borderId="3" xfId="0" applyNumberFormat="1" applyFill="1" applyBorder="1" applyAlignment="1">
      <alignment horizontal="center"/>
    </xf>
    <xf numFmtId="0" fontId="0" fillId="7" borderId="14" xfId="0" applyFill="1" applyBorder="1" applyAlignment="1">
      <alignment horizontal="center"/>
    </xf>
    <xf numFmtId="0" fontId="0" fillId="0" borderId="0" xfId="0" applyNumberFormat="1" applyAlignment="1">
      <alignment horizontal="center"/>
    </xf>
    <xf numFmtId="0" fontId="19" fillId="7" borderId="4" xfId="0" applyNumberFormat="1" applyFont="1" applyFill="1" applyBorder="1" applyAlignment="1">
      <alignment horizontal="center"/>
    </xf>
    <xf numFmtId="49" fontId="20" fillId="7" borderId="4" xfId="0" applyNumberFormat="1" applyFont="1" applyFill="1" applyBorder="1" applyAlignment="1">
      <alignment horizontal="center"/>
    </xf>
    <xf numFmtId="0" fontId="22" fillId="7" borderId="4" xfId="0" applyNumberFormat="1" applyFont="1" applyFill="1" applyBorder="1" applyAlignment="1">
      <alignment horizontal="center"/>
    </xf>
    <xf numFmtId="49" fontId="21" fillId="7" borderId="4" xfId="0" applyNumberFormat="1" applyFont="1" applyFill="1" applyBorder="1" applyAlignment="1">
      <alignment horizontal="center"/>
    </xf>
    <xf numFmtId="0" fontId="23" fillId="7" borderId="21" xfId="0" applyFont="1" applyFill="1" applyBorder="1" applyAlignment="1">
      <alignment horizontal="center"/>
    </xf>
    <xf numFmtId="0" fontId="23" fillId="8" borderId="16" xfId="0" applyFont="1" applyFill="1" applyBorder="1" applyAlignment="1">
      <alignment horizontal="center"/>
    </xf>
    <xf numFmtId="0" fontId="23" fillId="7" borderId="16" xfId="0" applyFont="1" applyFill="1" applyBorder="1" applyAlignment="1">
      <alignment horizontal="center"/>
    </xf>
    <xf numFmtId="0" fontId="0" fillId="7" borderId="19" xfId="0" applyFill="1" applyBorder="1" applyAlignment="1">
      <alignment horizontal="center"/>
    </xf>
    <xf numFmtId="49" fontId="19" fillId="7" borderId="4" xfId="0" applyNumberFormat="1" applyFont="1" applyFill="1" applyBorder="1" applyAlignment="1">
      <alignment horizontal="center"/>
    </xf>
    <xf numFmtId="0" fontId="23" fillId="7" borderId="4" xfId="0" applyNumberFormat="1" applyFont="1" applyFill="1" applyBorder="1" applyAlignment="1">
      <alignment horizontal="center"/>
    </xf>
    <xf numFmtId="49" fontId="23" fillId="7" borderId="3" xfId="0" applyNumberFormat="1" applyFont="1" applyFill="1" applyBorder="1" applyAlignment="1">
      <alignment horizontal="center"/>
    </xf>
    <xf numFmtId="0" fontId="22" fillId="7" borderId="4" xfId="0" applyFont="1" applyFill="1" applyBorder="1" applyAlignment="1">
      <alignment horizontal="center"/>
    </xf>
    <xf numFmtId="0" fontId="22" fillId="7" borderId="3" xfId="0" applyNumberFormat="1" applyFont="1" applyFill="1" applyBorder="1" applyAlignment="1">
      <alignment horizontal="center" vertical="center"/>
    </xf>
    <xf numFmtId="0" fontId="19" fillId="7" borderId="4" xfId="0" applyNumberFormat="1" applyFont="1" applyFill="1" applyBorder="1" applyAlignment="1">
      <alignment horizontal="center" vertical="center"/>
    </xf>
    <xf numFmtId="49" fontId="23" fillId="7" borderId="4" xfId="0" applyNumberFormat="1" applyFont="1" applyFill="1" applyBorder="1" applyAlignment="1">
      <alignment horizontal="center"/>
    </xf>
    <xf numFmtId="0" fontId="23" fillId="7" borderId="4" xfId="0" applyFont="1" applyFill="1" applyBorder="1" applyAlignment="1">
      <alignment horizontal="center"/>
    </xf>
    <xf numFmtId="0" fontId="0" fillId="7" borderId="6" xfId="0" applyFill="1" applyBorder="1" applyAlignment="1">
      <alignment horizontal="center"/>
    </xf>
    <xf numFmtId="0" fontId="0" fillId="8" borderId="16" xfId="0" applyFill="1" applyBorder="1" applyAlignment="1">
      <alignment horizontal="center"/>
    </xf>
    <xf numFmtId="0" fontId="0" fillId="0" borderId="3" xfId="0" applyBorder="1" applyAlignment="1">
      <alignment horizontal="center"/>
    </xf>
    <xf numFmtId="0" fontId="19" fillId="7" borderId="4" xfId="0" applyFont="1" applyFill="1" applyBorder="1" applyAlignment="1">
      <alignment horizontal="center"/>
    </xf>
    <xf numFmtId="0" fontId="3" fillId="5" borderId="1" xfId="0" applyNumberFormat="1" applyFont="1" applyFill="1" applyBorder="1" applyAlignment="1">
      <alignment horizontal="center" vertical="center"/>
    </xf>
    <xf numFmtId="0" fontId="0" fillId="7" borderId="4" xfId="0" applyFill="1" applyBorder="1" applyAlignment="1">
      <alignment horizontal="center" vertical="center"/>
    </xf>
    <xf numFmtId="0" fontId="0" fillId="7" borderId="4" xfId="0" applyNumberFormat="1" applyFill="1" applyBorder="1" applyAlignment="1">
      <alignment horizontal="center" vertical="center"/>
    </xf>
    <xf numFmtId="49" fontId="0" fillId="7" borderId="4" xfId="0" applyNumberFormat="1" applyFill="1" applyBorder="1" applyAlignment="1">
      <alignment horizontal="center" vertical="center"/>
    </xf>
    <xf numFmtId="0" fontId="0" fillId="7" borderId="8" xfId="0" applyFill="1" applyBorder="1" applyAlignment="1">
      <alignment horizontal="center" vertical="center"/>
    </xf>
    <xf numFmtId="0" fontId="0" fillId="7" borderId="10" xfId="0" applyFill="1" applyBorder="1" applyAlignment="1">
      <alignment horizontal="center" vertical="center"/>
    </xf>
    <xf numFmtId="0" fontId="0" fillId="7" borderId="11" xfId="0" applyFill="1" applyBorder="1" applyAlignment="1">
      <alignment horizontal="center" vertical="center"/>
    </xf>
    <xf numFmtId="0" fontId="0" fillId="7" borderId="2" xfId="0" applyNumberFormat="1" applyFill="1" applyBorder="1" applyAlignment="1">
      <alignment horizontal="center" vertical="center"/>
    </xf>
    <xf numFmtId="0" fontId="0" fillId="7" borderId="3" xfId="0" applyFill="1" applyBorder="1" applyAlignment="1">
      <alignment horizontal="center" vertical="center"/>
    </xf>
    <xf numFmtId="49" fontId="0" fillId="7" borderId="3" xfId="0" applyNumberFormat="1" applyFill="1" applyBorder="1" applyAlignment="1">
      <alignment horizontal="center" vertical="center"/>
    </xf>
    <xf numFmtId="165" fontId="0" fillId="7" borderId="3" xfId="0" applyNumberFormat="1" applyFill="1" applyBorder="1" applyAlignment="1">
      <alignment horizontal="center" vertical="center"/>
    </xf>
    <xf numFmtId="20" fontId="0" fillId="7" borderId="3" xfId="0" applyNumberFormat="1" applyFill="1" applyBorder="1" applyAlignment="1">
      <alignment horizontal="center" vertical="center"/>
    </xf>
    <xf numFmtId="0" fontId="0" fillId="7" borderId="17" xfId="0" applyFill="1" applyBorder="1" applyAlignment="1">
      <alignment horizontal="center" vertical="center"/>
    </xf>
    <xf numFmtId="0" fontId="0" fillId="7" borderId="6" xfId="0" applyNumberFormat="1" applyFill="1" applyBorder="1" applyAlignment="1">
      <alignment horizontal="center" vertical="center"/>
    </xf>
    <xf numFmtId="0" fontId="0" fillId="7" borderId="7" xfId="0" applyFill="1" applyBorder="1" applyAlignment="1">
      <alignment horizontal="center" vertical="center"/>
    </xf>
    <xf numFmtId="0" fontId="0" fillId="7" borderId="14" xfId="0" applyNumberFormat="1" applyFill="1" applyBorder="1" applyAlignment="1">
      <alignment horizontal="center" vertical="center"/>
    </xf>
    <xf numFmtId="0" fontId="0" fillId="7" borderId="14" xfId="0" applyNumberFormat="1" applyFill="1" applyBorder="1" applyAlignment="1">
      <alignment horizontal="center"/>
    </xf>
    <xf numFmtId="49" fontId="0" fillId="7" borderId="14" xfId="0" applyNumberFormat="1" applyFill="1" applyBorder="1" applyAlignment="1">
      <alignment horizontal="center" vertical="center"/>
    </xf>
    <xf numFmtId="49" fontId="0" fillId="7" borderId="15" xfId="0" applyNumberFormat="1" applyFill="1" applyBorder="1" applyAlignment="1">
      <alignment horizontal="center" vertical="center"/>
    </xf>
    <xf numFmtId="49" fontId="0" fillId="7" borderId="16" xfId="0" applyNumberFormat="1" applyFill="1" applyBorder="1" applyAlignment="1">
      <alignment horizontal="center" vertical="center"/>
    </xf>
    <xf numFmtId="49" fontId="0" fillId="7" borderId="17" xfId="0" applyNumberFormat="1" applyFill="1" applyBorder="1" applyAlignment="1">
      <alignment horizontal="center" vertical="center"/>
    </xf>
    <xf numFmtId="49" fontId="0" fillId="7" borderId="18" xfId="0" applyNumberFormat="1" applyFill="1" applyBorder="1" applyAlignment="1">
      <alignment horizontal="center" vertical="center"/>
    </xf>
    <xf numFmtId="49" fontId="0" fillId="8" borderId="16" xfId="0" applyNumberFormat="1" applyFill="1" applyBorder="1" applyAlignment="1">
      <alignment horizontal="center" vertical="center"/>
    </xf>
    <xf numFmtId="49" fontId="0" fillId="8" borderId="16" xfId="0" applyNumberFormat="1" applyFill="1" applyBorder="1" applyAlignment="1">
      <alignment horizontal="center"/>
    </xf>
    <xf numFmtId="0" fontId="24" fillId="0" borderId="0" xfId="0" applyFont="1" applyAlignment="1">
      <alignment horizontal="center"/>
    </xf>
    <xf numFmtId="0" fontId="24" fillId="15" borderId="0" xfId="0" applyFont="1" applyFill="1" applyAlignment="1">
      <alignment horizontal="center"/>
    </xf>
    <xf numFmtId="0" fontId="0" fillId="7" borderId="15" xfId="0" applyFill="1" applyBorder="1" applyAlignment="1">
      <alignment horizontal="center" vertical="center"/>
    </xf>
    <xf numFmtId="49" fontId="0" fillId="5" borderId="16" xfId="0" applyNumberFormat="1" applyFill="1" applyBorder="1" applyAlignment="1">
      <alignment horizontal="center" vertical="center"/>
    </xf>
    <xf numFmtId="0" fontId="0" fillId="7" borderId="19" xfId="0" applyFill="1" applyBorder="1" applyAlignment="1">
      <alignment horizontal="center" vertical="center"/>
    </xf>
    <xf numFmtId="49" fontId="0" fillId="9" borderId="16" xfId="0" applyNumberFormat="1" applyFill="1" applyBorder="1" applyAlignment="1">
      <alignment horizontal="center" vertical="center"/>
    </xf>
    <xf numFmtId="0" fontId="0" fillId="7" borderId="20" xfId="0" applyFill="1" applyBorder="1" applyAlignment="1">
      <alignment horizontal="center" vertical="center"/>
    </xf>
    <xf numFmtId="0" fontId="0" fillId="7" borderId="21" xfId="0" applyFill="1" applyBorder="1" applyAlignment="1">
      <alignment horizontal="center" vertical="center"/>
    </xf>
    <xf numFmtId="49" fontId="23" fillId="9" borderId="16" xfId="0" applyNumberFormat="1" applyFont="1" applyFill="1" applyBorder="1" applyAlignment="1">
      <alignment horizontal="center"/>
    </xf>
    <xf numFmtId="49" fontId="23" fillId="7" borderId="20" xfId="0" applyNumberFormat="1" applyFont="1" applyFill="1" applyBorder="1" applyAlignment="1">
      <alignment horizontal="center"/>
    </xf>
    <xf numFmtId="0" fontId="1" fillId="0" borderId="0" xfId="0" applyFont="1" applyAlignment="1">
      <alignment horizontal="left" wrapText="1"/>
    </xf>
    <xf numFmtId="0" fontId="0" fillId="0" borderId="0" xfId="0"/>
  </cellXfs>
  <cellStyles count="1">
    <cellStyle name="Norma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BDC0BF"/>
      <rgbColor rgb="FFFFFF00"/>
      <rgbColor rgb="FFAAAAAA"/>
      <rgbColor rgb="FFDBDBDB"/>
      <rgbColor rgb="FFFFFFFF"/>
      <rgbColor rgb="FFFF0000"/>
      <rgbColor rgb="FFFF00FF"/>
      <rgbColor rgb="FF0070C0"/>
      <rgbColor rgb="FF3366FF"/>
      <rgbColor rgb="FFFF6600"/>
      <rgbColor rgb="FF7891B0"/>
      <rgbColor rgb="FFA6CAF0"/>
      <rgbColor rgb="FFFFFF99"/>
      <rgbColor rgb="FFCCFFCC"/>
      <rgbColor rgb="FFCC9CCC"/>
      <rgbColor rgb="FFC0C0C0"/>
      <rgbColor rgb="FFB2A1C7"/>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50"/>
  <sheetViews>
    <sheetView showGridLines="0" workbookViewId="0"/>
  </sheetViews>
  <sheetFormatPr baseColWidth="10" defaultColWidth="10" defaultRowHeight="13" customHeight="1" x14ac:dyDescent="0.15"/>
  <cols>
    <col min="1" max="1" width="2" customWidth="1"/>
    <col min="2" max="4" width="33.6640625" customWidth="1"/>
  </cols>
  <sheetData>
    <row r="3" spans="2:4" ht="50" customHeight="1" x14ac:dyDescent="0.2">
      <c r="B3" s="296" t="s">
        <v>0</v>
      </c>
      <c r="C3" s="297"/>
      <c r="D3" s="297"/>
    </row>
    <row r="7" spans="2:4" ht="18" x14ac:dyDescent="0.2">
      <c r="B7" s="1" t="s">
        <v>1</v>
      </c>
      <c r="C7" s="1" t="s">
        <v>2</v>
      </c>
      <c r="D7" s="1" t="s">
        <v>3</v>
      </c>
    </row>
    <row r="9" spans="2:4" ht="16" x14ac:dyDescent="0.2">
      <c r="B9" s="2" t="s">
        <v>4</v>
      </c>
      <c r="C9" s="2"/>
      <c r="D9" s="2"/>
    </row>
    <row r="10" spans="2:4" ht="16" x14ac:dyDescent="0.2">
      <c r="B10" s="3"/>
      <c r="C10" s="3" t="s">
        <v>5</v>
      </c>
      <c r="D10" s="4" t="s">
        <v>4</v>
      </c>
    </row>
    <row r="11" spans="2:4" ht="16" x14ac:dyDescent="0.2">
      <c r="B11" s="2" t="s">
        <v>354</v>
      </c>
      <c r="C11" s="2"/>
      <c r="D11" s="2"/>
    </row>
    <row r="12" spans="2:4" ht="16" x14ac:dyDescent="0.2">
      <c r="B12" s="3"/>
      <c r="C12" s="3" t="s">
        <v>5</v>
      </c>
      <c r="D12" s="4" t="s">
        <v>354</v>
      </c>
    </row>
    <row r="13" spans="2:4" ht="16" x14ac:dyDescent="0.2">
      <c r="B13" s="2" t="s">
        <v>419</v>
      </c>
      <c r="C13" s="2"/>
      <c r="D13" s="2"/>
    </row>
    <row r="14" spans="2:4" ht="16" x14ac:dyDescent="0.2">
      <c r="B14" s="3"/>
      <c r="C14" s="3" t="s">
        <v>5</v>
      </c>
      <c r="D14" s="4" t="s">
        <v>419</v>
      </c>
    </row>
    <row r="15" spans="2:4" ht="16" x14ac:dyDescent="0.2">
      <c r="B15" s="2" t="s">
        <v>426</v>
      </c>
      <c r="C15" s="2"/>
      <c r="D15" s="2"/>
    </row>
    <row r="16" spans="2:4" ht="16" x14ac:dyDescent="0.2">
      <c r="B16" s="3"/>
      <c r="C16" s="3" t="s">
        <v>5</v>
      </c>
      <c r="D16" s="4" t="s">
        <v>426</v>
      </c>
    </row>
    <row r="17" spans="2:4" ht="16" x14ac:dyDescent="0.2">
      <c r="B17" s="2" t="s">
        <v>452</v>
      </c>
      <c r="C17" s="2"/>
      <c r="D17" s="2"/>
    </row>
    <row r="18" spans="2:4" ht="16" x14ac:dyDescent="0.2">
      <c r="B18" s="3"/>
      <c r="C18" s="3" t="s">
        <v>5</v>
      </c>
      <c r="D18" s="4" t="s">
        <v>452</v>
      </c>
    </row>
    <row r="19" spans="2:4" ht="16" x14ac:dyDescent="0.2">
      <c r="B19" s="2" t="s">
        <v>464</v>
      </c>
      <c r="C19" s="2"/>
      <c r="D19" s="2"/>
    </row>
    <row r="20" spans="2:4" ht="16" x14ac:dyDescent="0.2">
      <c r="B20" s="3"/>
      <c r="C20" s="3" t="s">
        <v>5</v>
      </c>
      <c r="D20" s="4" t="s">
        <v>464</v>
      </c>
    </row>
    <row r="21" spans="2:4" ht="16" x14ac:dyDescent="0.2">
      <c r="B21" s="2" t="s">
        <v>469</v>
      </c>
      <c r="C21" s="2"/>
      <c r="D21" s="2"/>
    </row>
    <row r="22" spans="2:4" ht="16" x14ac:dyDescent="0.2">
      <c r="B22" s="3"/>
      <c r="C22" s="3" t="s">
        <v>5</v>
      </c>
      <c r="D22" s="4" t="s">
        <v>469</v>
      </c>
    </row>
    <row r="23" spans="2:4" ht="16" x14ac:dyDescent="0.2">
      <c r="B23" s="2" t="s">
        <v>489</v>
      </c>
      <c r="C23" s="2"/>
      <c r="D23" s="2"/>
    </row>
    <row r="24" spans="2:4" ht="16" x14ac:dyDescent="0.2">
      <c r="B24" s="3"/>
      <c r="C24" s="3" t="s">
        <v>5</v>
      </c>
      <c r="D24" s="4" t="s">
        <v>489</v>
      </c>
    </row>
    <row r="25" spans="2:4" ht="16" x14ac:dyDescent="0.2">
      <c r="B25" s="2" t="s">
        <v>506</v>
      </c>
      <c r="C25" s="2"/>
      <c r="D25" s="2"/>
    </row>
    <row r="26" spans="2:4" ht="16" x14ac:dyDescent="0.2">
      <c r="B26" s="3"/>
      <c r="C26" s="3" t="s">
        <v>5</v>
      </c>
      <c r="D26" s="4" t="s">
        <v>506</v>
      </c>
    </row>
    <row r="27" spans="2:4" ht="16" x14ac:dyDescent="0.2">
      <c r="B27" s="2" t="s">
        <v>522</v>
      </c>
      <c r="C27" s="2"/>
      <c r="D27" s="2"/>
    </row>
    <row r="28" spans="2:4" ht="16" x14ac:dyDescent="0.2">
      <c r="B28" s="3"/>
      <c r="C28" s="3" t="s">
        <v>5</v>
      </c>
      <c r="D28" s="4" t="s">
        <v>522</v>
      </c>
    </row>
    <row r="29" spans="2:4" ht="16" x14ac:dyDescent="0.2">
      <c r="B29" s="2" t="s">
        <v>527</v>
      </c>
      <c r="C29" s="2"/>
      <c r="D29" s="2"/>
    </row>
    <row r="30" spans="2:4" ht="16" x14ac:dyDescent="0.2">
      <c r="B30" s="3"/>
      <c r="C30" s="3" t="s">
        <v>5</v>
      </c>
      <c r="D30" s="4" t="s">
        <v>527</v>
      </c>
    </row>
    <row r="31" spans="2:4" ht="16" x14ac:dyDescent="0.2">
      <c r="B31" s="2" t="s">
        <v>529</v>
      </c>
      <c r="C31" s="2"/>
      <c r="D31" s="2"/>
    </row>
    <row r="32" spans="2:4" ht="16" x14ac:dyDescent="0.2">
      <c r="B32" s="3"/>
      <c r="C32" s="3" t="s">
        <v>5</v>
      </c>
      <c r="D32" s="4" t="s">
        <v>529</v>
      </c>
    </row>
    <row r="33" spans="2:4" ht="16" x14ac:dyDescent="0.2">
      <c r="B33" s="2" t="s">
        <v>530</v>
      </c>
      <c r="C33" s="2"/>
      <c r="D33" s="2"/>
    </row>
    <row r="34" spans="2:4" ht="16" x14ac:dyDescent="0.2">
      <c r="B34" s="3"/>
      <c r="C34" s="3" t="s">
        <v>5</v>
      </c>
      <c r="D34" s="4" t="s">
        <v>530</v>
      </c>
    </row>
    <row r="35" spans="2:4" ht="16" x14ac:dyDescent="0.2">
      <c r="B35" s="2" t="s">
        <v>531</v>
      </c>
      <c r="C35" s="2"/>
      <c r="D35" s="2"/>
    </row>
    <row r="36" spans="2:4" ht="16" x14ac:dyDescent="0.2">
      <c r="B36" s="3"/>
      <c r="C36" s="3" t="s">
        <v>5</v>
      </c>
      <c r="D36" s="4" t="s">
        <v>531</v>
      </c>
    </row>
    <row r="37" spans="2:4" ht="16" x14ac:dyDescent="0.2">
      <c r="B37" s="2" t="s">
        <v>532</v>
      </c>
      <c r="C37" s="2"/>
      <c r="D37" s="2"/>
    </row>
    <row r="38" spans="2:4" ht="16" x14ac:dyDescent="0.2">
      <c r="B38" s="3"/>
      <c r="C38" s="3" t="s">
        <v>5</v>
      </c>
      <c r="D38" s="4" t="s">
        <v>532</v>
      </c>
    </row>
    <row r="39" spans="2:4" ht="16" x14ac:dyDescent="0.2">
      <c r="B39" s="2" t="s">
        <v>533</v>
      </c>
      <c r="C39" s="2"/>
      <c r="D39" s="2"/>
    </row>
    <row r="40" spans="2:4" ht="16" x14ac:dyDescent="0.2">
      <c r="B40" s="3"/>
      <c r="C40" s="3" t="s">
        <v>5</v>
      </c>
      <c r="D40" s="4" t="s">
        <v>533</v>
      </c>
    </row>
    <row r="41" spans="2:4" ht="16" x14ac:dyDescent="0.2">
      <c r="B41" s="2" t="s">
        <v>534</v>
      </c>
      <c r="C41" s="2"/>
      <c r="D41" s="2"/>
    </row>
    <row r="42" spans="2:4" ht="16" x14ac:dyDescent="0.2">
      <c r="B42" s="3"/>
      <c r="C42" s="3" t="s">
        <v>5</v>
      </c>
      <c r="D42" s="4" t="s">
        <v>534</v>
      </c>
    </row>
    <row r="43" spans="2:4" ht="16" x14ac:dyDescent="0.2">
      <c r="B43" s="2" t="s">
        <v>535</v>
      </c>
      <c r="C43" s="2"/>
      <c r="D43" s="2"/>
    </row>
    <row r="44" spans="2:4" ht="16" x14ac:dyDescent="0.2">
      <c r="B44" s="3"/>
      <c r="C44" s="3" t="s">
        <v>5</v>
      </c>
      <c r="D44" s="4" t="s">
        <v>535</v>
      </c>
    </row>
    <row r="45" spans="2:4" ht="16" x14ac:dyDescent="0.2">
      <c r="B45" s="2" t="s">
        <v>536</v>
      </c>
      <c r="C45" s="2"/>
      <c r="D45" s="2"/>
    </row>
    <row r="46" spans="2:4" ht="16" x14ac:dyDescent="0.2">
      <c r="B46" s="3"/>
      <c r="C46" s="3" t="s">
        <v>5</v>
      </c>
      <c r="D46" s="4" t="s">
        <v>536</v>
      </c>
    </row>
    <row r="47" spans="2:4" ht="16" x14ac:dyDescent="0.2">
      <c r="B47" s="2" t="s">
        <v>537</v>
      </c>
      <c r="C47" s="2"/>
      <c r="D47" s="2"/>
    </row>
    <row r="48" spans="2:4" ht="16" x14ac:dyDescent="0.2">
      <c r="B48" s="3"/>
      <c r="C48" s="3" t="s">
        <v>5</v>
      </c>
      <c r="D48" s="4" t="s">
        <v>537</v>
      </c>
    </row>
    <row r="49" spans="2:4" ht="16" x14ac:dyDescent="0.2">
      <c r="B49" s="2" t="s">
        <v>538</v>
      </c>
      <c r="C49" s="2"/>
      <c r="D49" s="2"/>
    </row>
    <row r="50" spans="2:4" ht="16" x14ac:dyDescent="0.2">
      <c r="B50" s="3"/>
      <c r="C50" s="3" t="s">
        <v>5</v>
      </c>
      <c r="D50" s="4" t="s">
        <v>538</v>
      </c>
    </row>
  </sheetData>
  <mergeCells count="1">
    <mergeCell ref="B3:D3"/>
  </mergeCells>
  <hyperlinks>
    <hyperlink ref="D10" location="'Summary'!R1C1" display="Summary" xr:uid="{00000000-0004-0000-0000-000000000000}"/>
    <hyperlink ref="D12" location="'2015 totals'!R1C1" display="2015 totals" xr:uid="{00000000-0004-0000-0000-000001000000}"/>
    <hyperlink ref="D14" location="'2014 totals'!R1C1" display="2014 totals" xr:uid="{00000000-0004-0000-0000-000002000000}"/>
    <hyperlink ref="D16" location="'2013 totals'!R1C1" display="2013 totals" xr:uid="{00000000-0004-0000-0000-000003000000}"/>
    <hyperlink ref="D18" location="'2012 totals'!R1C1" display="2012 totals" xr:uid="{00000000-0004-0000-0000-000004000000}"/>
    <hyperlink ref="D20" location="'2011 totals'!R1C1" display="2011 totals" xr:uid="{00000000-0004-0000-0000-000005000000}"/>
    <hyperlink ref="D22" location="'2010 totals'!R1C1" display="2010 totals" xr:uid="{00000000-0004-0000-0000-000006000000}"/>
    <hyperlink ref="D24" location="'2009 totals'!R1C1" display="2009 totals" xr:uid="{00000000-0004-0000-0000-000007000000}"/>
    <hyperlink ref="D26" location="'2003 totals'!R1C1" display="2003 totals" xr:uid="{00000000-0004-0000-0000-000008000000}"/>
    <hyperlink ref="D28" location="'2004 totals'!R1C1" display="2004 totals" xr:uid="{00000000-0004-0000-0000-000009000000}"/>
    <hyperlink ref="D30" location="'2005 totals'!R1C1" display="2005 totals" xr:uid="{00000000-0004-0000-0000-00000A000000}"/>
    <hyperlink ref="D32" location="'Sheet6'!R1C1" display="Sheet6" xr:uid="{00000000-0004-0000-0000-00000B000000}"/>
    <hyperlink ref="D34" location="'Sheet7'!R1C1" display="Sheet7" xr:uid="{00000000-0004-0000-0000-00000C000000}"/>
    <hyperlink ref="D36" location="'Sheet8'!R1C1" display="Sheet8" xr:uid="{00000000-0004-0000-0000-00000D000000}"/>
    <hyperlink ref="D38" location="'Sheet9'!R1C1" display="Sheet9" xr:uid="{00000000-0004-0000-0000-00000E000000}"/>
    <hyperlink ref="D40" location="'Sheet10'!R1C1" display="Sheet10" xr:uid="{00000000-0004-0000-0000-00000F000000}"/>
    <hyperlink ref="D42" location="'Sheet11'!R1C1" display="Sheet11" xr:uid="{00000000-0004-0000-0000-000010000000}"/>
    <hyperlink ref="D44" location="'Sheet12'!R1C1" display="Sheet12" xr:uid="{00000000-0004-0000-0000-000011000000}"/>
    <hyperlink ref="D46" location="'Sheet13'!R1C1" display="Sheet13" xr:uid="{00000000-0004-0000-0000-000012000000}"/>
    <hyperlink ref="D48" location="'Sheet14'!R1C1" display="Sheet14" xr:uid="{00000000-0004-0000-0000-000013000000}"/>
    <hyperlink ref="D50" location="'Sheet15'!R1C1" display="Sheet15" xr:uid="{00000000-0004-0000-0000-00001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66"/>
  <sheetViews>
    <sheetView showGridLines="0" workbookViewId="0"/>
  </sheetViews>
  <sheetFormatPr baseColWidth="10" defaultColWidth="8.83203125" defaultRowHeight="13" customHeight="1" x14ac:dyDescent="0.15"/>
  <cols>
    <col min="1" max="1" width="32.5" style="5" customWidth="1"/>
    <col min="2" max="12" width="8.83203125" style="5" customWidth="1"/>
    <col min="13" max="16384" width="8.83203125" style="5"/>
  </cols>
  <sheetData>
    <row r="1" spans="1:11" ht="13.75" customHeight="1" x14ac:dyDescent="0.15">
      <c r="A1" s="223" t="s">
        <v>507</v>
      </c>
      <c r="B1" s="222" t="s">
        <v>428</v>
      </c>
      <c r="C1" s="222" t="s">
        <v>429</v>
      </c>
      <c r="D1" s="222" t="s">
        <v>430</v>
      </c>
      <c r="E1" s="222" t="s">
        <v>431</v>
      </c>
      <c r="F1" s="222" t="s">
        <v>432</v>
      </c>
      <c r="G1" s="222" t="s">
        <v>421</v>
      </c>
      <c r="H1" s="222" t="s">
        <v>363</v>
      </c>
      <c r="I1" s="222" t="s">
        <v>364</v>
      </c>
      <c r="J1" s="222" t="s">
        <v>365</v>
      </c>
      <c r="K1" s="222" t="s">
        <v>370</v>
      </c>
    </row>
    <row r="2" spans="1:11" ht="13.75" customHeight="1" x14ac:dyDescent="0.15">
      <c r="A2" s="79" t="s">
        <v>39</v>
      </c>
      <c r="B2" s="38"/>
      <c r="C2" s="16"/>
      <c r="D2" s="16"/>
      <c r="E2" s="16"/>
      <c r="F2" s="16"/>
      <c r="G2" s="16"/>
      <c r="H2" s="16"/>
      <c r="I2" s="16"/>
      <c r="J2" s="16"/>
      <c r="K2" s="16"/>
    </row>
    <row r="3" spans="1:11" ht="13.75" customHeight="1" x14ac:dyDescent="0.15">
      <c r="A3" s="79" t="s">
        <v>40</v>
      </c>
      <c r="B3" s="38"/>
      <c r="C3" s="16"/>
      <c r="D3" s="16"/>
      <c r="E3" s="16"/>
      <c r="F3" s="16"/>
      <c r="G3" s="16"/>
      <c r="H3" s="16"/>
      <c r="I3" s="16"/>
      <c r="J3" s="16"/>
      <c r="K3" s="16"/>
    </row>
    <row r="4" spans="1:11" ht="13.75" customHeight="1" x14ac:dyDescent="0.15">
      <c r="A4" s="79" t="s">
        <v>42</v>
      </c>
      <c r="B4" s="38"/>
      <c r="C4" s="16"/>
      <c r="D4" s="16"/>
      <c r="E4" s="16"/>
      <c r="F4" s="16"/>
      <c r="G4" s="14">
        <v>1</v>
      </c>
      <c r="H4" s="16"/>
      <c r="I4" s="16"/>
      <c r="J4" s="14">
        <f>SUM(B4:I4)</f>
        <v>1</v>
      </c>
      <c r="K4" s="16"/>
    </row>
    <row r="5" spans="1:11" ht="13.75" customHeight="1" x14ac:dyDescent="0.15">
      <c r="A5" s="79" t="s">
        <v>17</v>
      </c>
      <c r="B5" s="38"/>
      <c r="C5" s="16"/>
      <c r="D5" s="16"/>
      <c r="E5" s="16"/>
      <c r="F5" s="16"/>
      <c r="G5" s="16"/>
      <c r="H5" s="16"/>
      <c r="I5" s="16"/>
      <c r="J5" s="16"/>
      <c r="K5" s="16"/>
    </row>
    <row r="6" spans="1:11" ht="13.75" customHeight="1" x14ac:dyDescent="0.15">
      <c r="A6" s="79" t="s">
        <v>16</v>
      </c>
      <c r="B6" s="38"/>
      <c r="C6" s="16"/>
      <c r="D6" s="16"/>
      <c r="E6" s="16"/>
      <c r="F6" s="16"/>
      <c r="G6" s="16"/>
      <c r="H6" s="16"/>
      <c r="I6" s="16"/>
      <c r="J6" s="16"/>
      <c r="K6" s="16"/>
    </row>
    <row r="7" spans="1:11" ht="13.75" customHeight="1" x14ac:dyDescent="0.15">
      <c r="A7" s="79" t="s">
        <v>374</v>
      </c>
      <c r="B7" s="38"/>
      <c r="C7" s="16"/>
      <c r="D7" s="16"/>
      <c r="E7" s="16"/>
      <c r="F7" s="16"/>
      <c r="G7" s="16"/>
      <c r="H7" s="16"/>
      <c r="I7" s="16"/>
      <c r="J7" s="16"/>
      <c r="K7" s="16"/>
    </row>
    <row r="8" spans="1:11" ht="13.75" customHeight="1" x14ac:dyDescent="0.15">
      <c r="A8" s="79" t="s">
        <v>11</v>
      </c>
      <c r="B8" s="38"/>
      <c r="C8" s="16"/>
      <c r="D8" s="16"/>
      <c r="E8" s="16"/>
      <c r="F8" s="16"/>
      <c r="G8" s="14">
        <v>1</v>
      </c>
      <c r="H8" s="16"/>
      <c r="I8" s="16"/>
      <c r="J8" s="14">
        <f>SUM(B8:I8)</f>
        <v>1</v>
      </c>
      <c r="K8" s="16"/>
    </row>
    <row r="9" spans="1:11" ht="13.75" customHeight="1" x14ac:dyDescent="0.15">
      <c r="A9" s="79" t="s">
        <v>15</v>
      </c>
      <c r="B9" s="13">
        <v>5</v>
      </c>
      <c r="C9" s="14">
        <v>42</v>
      </c>
      <c r="D9" s="14">
        <v>342</v>
      </c>
      <c r="E9" s="14">
        <v>29</v>
      </c>
      <c r="F9" s="14">
        <v>223</v>
      </c>
      <c r="G9" s="14">
        <v>2580</v>
      </c>
      <c r="H9" s="14">
        <v>29</v>
      </c>
      <c r="I9" s="16"/>
      <c r="J9" s="14">
        <f>SUM(B9:I9)</f>
        <v>3250</v>
      </c>
      <c r="K9" s="16"/>
    </row>
    <row r="10" spans="1:11" ht="13.75" customHeight="1" x14ac:dyDescent="0.15">
      <c r="A10" s="79" t="s">
        <v>22</v>
      </c>
      <c r="B10" s="13">
        <v>6</v>
      </c>
      <c r="C10" s="14">
        <v>64</v>
      </c>
      <c r="D10" s="14">
        <v>104</v>
      </c>
      <c r="E10" s="14">
        <v>1</v>
      </c>
      <c r="F10" s="14">
        <v>32</v>
      </c>
      <c r="G10" s="14">
        <v>2806</v>
      </c>
      <c r="H10" s="14">
        <v>48</v>
      </c>
      <c r="I10" s="16"/>
      <c r="J10" s="14">
        <f>SUM(B10:I10)</f>
        <v>3061</v>
      </c>
      <c r="K10" s="16"/>
    </row>
    <row r="11" spans="1:11" ht="13.75" customHeight="1" x14ac:dyDescent="0.15">
      <c r="A11" s="79" t="s">
        <v>21</v>
      </c>
      <c r="B11" s="38"/>
      <c r="C11" s="14">
        <v>2</v>
      </c>
      <c r="D11" s="16"/>
      <c r="E11" s="16"/>
      <c r="F11" s="16"/>
      <c r="G11" s="14">
        <v>59</v>
      </c>
      <c r="H11" s="14">
        <v>6</v>
      </c>
      <c r="I11" s="16"/>
      <c r="J11" s="14">
        <f>SUM(B11:I11)</f>
        <v>67</v>
      </c>
      <c r="K11" s="16"/>
    </row>
    <row r="12" spans="1:11" ht="13.75" customHeight="1" x14ac:dyDescent="0.15">
      <c r="A12" s="79" t="s">
        <v>19</v>
      </c>
      <c r="B12" s="38"/>
      <c r="C12" s="16"/>
      <c r="D12" s="16"/>
      <c r="E12" s="16"/>
      <c r="F12" s="16"/>
      <c r="G12" s="16"/>
      <c r="H12" s="16"/>
      <c r="I12" s="16"/>
      <c r="J12" s="16"/>
      <c r="K12" s="16"/>
    </row>
    <row r="13" spans="1:11" ht="13.75" customHeight="1" x14ac:dyDescent="0.15">
      <c r="A13" s="79" t="s">
        <v>25</v>
      </c>
      <c r="B13" s="38"/>
      <c r="C13" s="16"/>
      <c r="D13" s="16"/>
      <c r="E13" s="16"/>
      <c r="F13" s="16"/>
      <c r="G13" s="16"/>
      <c r="H13" s="16"/>
      <c r="I13" s="16"/>
      <c r="J13" s="16"/>
      <c r="K13" s="16"/>
    </row>
    <row r="14" spans="1:11" ht="13.75" customHeight="1" x14ac:dyDescent="0.15">
      <c r="A14" s="79" t="s">
        <v>24</v>
      </c>
      <c r="B14" s="38"/>
      <c r="C14" s="16"/>
      <c r="D14" s="16"/>
      <c r="E14" s="16"/>
      <c r="F14" s="16"/>
      <c r="G14" s="14">
        <v>1</v>
      </c>
      <c r="H14" s="16"/>
      <c r="I14" s="16"/>
      <c r="J14" s="14">
        <f>SUM(B14:I14)</f>
        <v>1</v>
      </c>
      <c r="K14" s="16"/>
    </row>
    <row r="15" spans="1:11" ht="13.75" customHeight="1" x14ac:dyDescent="0.15">
      <c r="A15" s="79" t="s">
        <v>23</v>
      </c>
      <c r="B15" s="38"/>
      <c r="C15" s="16"/>
      <c r="D15" s="16"/>
      <c r="E15" s="16"/>
      <c r="F15" s="16"/>
      <c r="G15" s="16"/>
      <c r="H15" s="16"/>
      <c r="I15" s="16"/>
      <c r="J15" s="16"/>
      <c r="K15" s="16"/>
    </row>
    <row r="16" spans="1:11" ht="13.75" customHeight="1" x14ac:dyDescent="0.15">
      <c r="A16" s="79" t="s">
        <v>18</v>
      </c>
      <c r="B16" s="38"/>
      <c r="C16" s="16"/>
      <c r="D16" s="16"/>
      <c r="E16" s="16"/>
      <c r="F16" s="16"/>
      <c r="G16" s="16"/>
      <c r="H16" s="16"/>
      <c r="I16" s="16"/>
      <c r="J16" s="16"/>
      <c r="K16" s="16"/>
    </row>
    <row r="17" spans="1:11" ht="13.75" customHeight="1" x14ac:dyDescent="0.15">
      <c r="A17" s="79" t="s">
        <v>27</v>
      </c>
      <c r="B17" s="38"/>
      <c r="C17" s="16"/>
      <c r="D17" s="16"/>
      <c r="E17" s="16"/>
      <c r="F17" s="16"/>
      <c r="G17" s="16"/>
      <c r="H17" s="16"/>
      <c r="I17" s="16"/>
      <c r="J17" s="16"/>
      <c r="K17" s="16"/>
    </row>
    <row r="18" spans="1:11" ht="13.75" customHeight="1" x14ac:dyDescent="0.15">
      <c r="A18" s="79" t="s">
        <v>28</v>
      </c>
      <c r="B18" s="38"/>
      <c r="C18" s="16"/>
      <c r="D18" s="16"/>
      <c r="E18" s="16"/>
      <c r="F18" s="16"/>
      <c r="G18" s="16"/>
      <c r="H18" s="16"/>
      <c r="I18" s="16"/>
      <c r="J18" s="16"/>
      <c r="K18" s="16"/>
    </row>
    <row r="19" spans="1:11" ht="13.75" customHeight="1" x14ac:dyDescent="0.15">
      <c r="A19" s="79" t="s">
        <v>30</v>
      </c>
      <c r="B19" s="38"/>
      <c r="C19" s="16"/>
      <c r="D19" s="16"/>
      <c r="E19" s="16"/>
      <c r="F19" s="16"/>
      <c r="G19" s="16"/>
      <c r="H19" s="16"/>
      <c r="I19" s="16"/>
      <c r="J19" s="16"/>
      <c r="K19" s="16"/>
    </row>
    <row r="20" spans="1:11" ht="13.75" customHeight="1" x14ac:dyDescent="0.15">
      <c r="A20" s="79" t="s">
        <v>32</v>
      </c>
      <c r="B20" s="38"/>
      <c r="C20" s="16"/>
      <c r="D20" s="16"/>
      <c r="E20" s="16"/>
      <c r="F20" s="16"/>
      <c r="G20" s="14">
        <v>12</v>
      </c>
      <c r="H20" s="16"/>
      <c r="I20" s="16"/>
      <c r="J20" s="14">
        <f>SUM(B20:I20)</f>
        <v>12</v>
      </c>
      <c r="K20" s="16"/>
    </row>
    <row r="21" spans="1:11" ht="13.75" customHeight="1" x14ac:dyDescent="0.15">
      <c r="A21" s="79" t="s">
        <v>33</v>
      </c>
      <c r="B21" s="38"/>
      <c r="C21" s="16"/>
      <c r="D21" s="16"/>
      <c r="E21" s="16"/>
      <c r="F21" s="16"/>
      <c r="G21" s="16"/>
      <c r="H21" s="16"/>
      <c r="I21" s="16"/>
      <c r="J21" s="16"/>
      <c r="K21" s="16"/>
    </row>
    <row r="22" spans="1:11" ht="13.75" customHeight="1" x14ac:dyDescent="0.15">
      <c r="A22" s="79" t="s">
        <v>31</v>
      </c>
      <c r="B22" s="38"/>
      <c r="C22" s="16"/>
      <c r="D22" s="16"/>
      <c r="E22" s="16"/>
      <c r="F22" s="16"/>
      <c r="G22" s="16"/>
      <c r="H22" s="16"/>
      <c r="I22" s="16"/>
      <c r="J22" s="16"/>
      <c r="K22" s="16"/>
    </row>
    <row r="23" spans="1:11" ht="13.75" customHeight="1" x14ac:dyDescent="0.15">
      <c r="A23" s="79" t="s">
        <v>54</v>
      </c>
      <c r="B23" s="38"/>
      <c r="C23" s="16"/>
      <c r="D23" s="16"/>
      <c r="E23" s="16"/>
      <c r="F23" s="16"/>
      <c r="G23" s="16"/>
      <c r="H23" s="16"/>
      <c r="I23" s="16"/>
      <c r="J23" s="16"/>
      <c r="K23" s="16"/>
    </row>
    <row r="24" spans="1:11" ht="13.75" customHeight="1" x14ac:dyDescent="0.15">
      <c r="A24" s="79" t="s">
        <v>57</v>
      </c>
      <c r="B24" s="38"/>
      <c r="C24" s="16"/>
      <c r="D24" s="16"/>
      <c r="E24" s="16"/>
      <c r="F24" s="16"/>
      <c r="G24" s="16"/>
      <c r="H24" s="16"/>
      <c r="I24" s="16"/>
      <c r="J24" s="16"/>
      <c r="K24" s="16"/>
    </row>
    <row r="25" spans="1:11" ht="13.75" customHeight="1" x14ac:dyDescent="0.15">
      <c r="A25" s="79" t="s">
        <v>508</v>
      </c>
      <c r="B25" s="38"/>
      <c r="C25" s="16"/>
      <c r="D25" s="16"/>
      <c r="E25" s="16"/>
      <c r="F25" s="16"/>
      <c r="G25" s="16"/>
      <c r="H25" s="16"/>
      <c r="I25" s="16"/>
      <c r="J25" s="16"/>
      <c r="K25" s="16"/>
    </row>
    <row r="26" spans="1:11" ht="13.75" customHeight="1" x14ac:dyDescent="0.15">
      <c r="A26" s="79" t="s">
        <v>60</v>
      </c>
      <c r="B26" s="38"/>
      <c r="C26" s="16"/>
      <c r="D26" s="16"/>
      <c r="E26" s="16"/>
      <c r="F26" s="16"/>
      <c r="G26" s="16"/>
      <c r="H26" s="16"/>
      <c r="I26" s="16"/>
      <c r="J26" s="16"/>
      <c r="K26" s="16"/>
    </row>
    <row r="27" spans="1:11" ht="13.75" customHeight="1" x14ac:dyDescent="0.15">
      <c r="A27" s="79" t="s">
        <v>61</v>
      </c>
      <c r="B27" s="13">
        <v>5</v>
      </c>
      <c r="C27" s="14">
        <v>12</v>
      </c>
      <c r="D27" s="14">
        <v>7</v>
      </c>
      <c r="E27" s="16"/>
      <c r="F27" s="16"/>
      <c r="G27" s="14">
        <v>12</v>
      </c>
      <c r="H27" s="16"/>
      <c r="I27" s="16"/>
      <c r="J27" s="14">
        <f>SUM(B27:I27)</f>
        <v>36</v>
      </c>
      <c r="K27" s="16"/>
    </row>
    <row r="28" spans="1:11" ht="13.75" customHeight="1" x14ac:dyDescent="0.15">
      <c r="A28" s="79" t="s">
        <v>509</v>
      </c>
      <c r="B28" s="13">
        <v>5</v>
      </c>
      <c r="C28" s="14">
        <v>17</v>
      </c>
      <c r="D28" s="16"/>
      <c r="E28" s="16"/>
      <c r="F28" s="16"/>
      <c r="G28" s="14">
        <v>11</v>
      </c>
      <c r="H28" s="16"/>
      <c r="I28" s="16"/>
      <c r="J28" s="14">
        <f>SUM(B28:I28)</f>
        <v>33</v>
      </c>
      <c r="K28" s="16"/>
    </row>
    <row r="29" spans="1:11" ht="13.75" customHeight="1" x14ac:dyDescent="0.15">
      <c r="A29" s="79" t="s">
        <v>66</v>
      </c>
      <c r="B29" s="38"/>
      <c r="C29" s="16"/>
      <c r="D29" s="16"/>
      <c r="E29" s="16"/>
      <c r="F29" s="16"/>
      <c r="G29" s="16"/>
      <c r="H29" s="16"/>
      <c r="I29" s="16"/>
      <c r="J29" s="16"/>
      <c r="K29" s="16"/>
    </row>
    <row r="30" spans="1:11" ht="13.75" customHeight="1" x14ac:dyDescent="0.15">
      <c r="A30" s="79" t="s">
        <v>64</v>
      </c>
      <c r="B30" s="38"/>
      <c r="C30" s="16"/>
      <c r="D30" s="16"/>
      <c r="E30" s="16"/>
      <c r="F30" s="16"/>
      <c r="G30" s="16"/>
      <c r="H30" s="16"/>
      <c r="I30" s="16"/>
      <c r="J30" s="16"/>
      <c r="K30" s="16"/>
    </row>
    <row r="31" spans="1:11" ht="13.75" customHeight="1" x14ac:dyDescent="0.15">
      <c r="A31" s="79" t="s">
        <v>63</v>
      </c>
      <c r="B31" s="38"/>
      <c r="C31" s="16"/>
      <c r="D31" s="16"/>
      <c r="E31" s="16"/>
      <c r="F31" s="16"/>
      <c r="G31" s="16"/>
      <c r="H31" s="16"/>
      <c r="I31" s="16"/>
      <c r="J31" s="16"/>
      <c r="K31" s="16"/>
    </row>
    <row r="32" spans="1:11" ht="13.75" customHeight="1" x14ac:dyDescent="0.15">
      <c r="A32" s="79" t="s">
        <v>65</v>
      </c>
      <c r="B32" s="38"/>
      <c r="C32" s="16"/>
      <c r="D32" s="16"/>
      <c r="E32" s="16"/>
      <c r="F32" s="16"/>
      <c r="G32" s="16"/>
      <c r="H32" s="16"/>
      <c r="I32" s="16"/>
      <c r="J32" s="16"/>
      <c r="K32" s="16"/>
    </row>
    <row r="33" spans="1:11" ht="13.75" customHeight="1" x14ac:dyDescent="0.15">
      <c r="A33" s="79" t="s">
        <v>67</v>
      </c>
      <c r="B33" s="38"/>
      <c r="C33" s="14">
        <v>1</v>
      </c>
      <c r="D33" s="16"/>
      <c r="E33" s="16"/>
      <c r="F33" s="16"/>
      <c r="G33" s="16"/>
      <c r="H33" s="16"/>
      <c r="I33" s="16"/>
      <c r="J33" s="14">
        <f>SUM(B33:I33)</f>
        <v>1</v>
      </c>
      <c r="K33" s="16"/>
    </row>
    <row r="34" spans="1:11" ht="13.75" customHeight="1" x14ac:dyDescent="0.15">
      <c r="A34" s="79" t="s">
        <v>44</v>
      </c>
      <c r="B34" s="38"/>
      <c r="C34" s="16"/>
      <c r="D34" s="16"/>
      <c r="E34" s="16"/>
      <c r="F34" s="16"/>
      <c r="G34" s="16"/>
      <c r="H34" s="16"/>
      <c r="I34" s="16"/>
      <c r="J34" s="16"/>
      <c r="K34" s="16"/>
    </row>
    <row r="35" spans="1:11" ht="13.75" customHeight="1" x14ac:dyDescent="0.15">
      <c r="A35" s="79" t="s">
        <v>45</v>
      </c>
      <c r="B35" s="38"/>
      <c r="C35" s="14">
        <v>1</v>
      </c>
      <c r="D35" s="16"/>
      <c r="E35" s="16"/>
      <c r="F35" s="16"/>
      <c r="G35" s="16"/>
      <c r="H35" s="16"/>
      <c r="I35" s="16"/>
      <c r="J35" s="14">
        <f>SUM(B35:I35)</f>
        <v>1</v>
      </c>
      <c r="K35" s="16"/>
    </row>
    <row r="36" spans="1:11" ht="13.75" customHeight="1" x14ac:dyDescent="0.15">
      <c r="A36" s="79" t="s">
        <v>46</v>
      </c>
      <c r="B36" s="38"/>
      <c r="C36" s="14">
        <v>1</v>
      </c>
      <c r="D36" s="14">
        <v>2</v>
      </c>
      <c r="E36" s="14">
        <v>1</v>
      </c>
      <c r="F36" s="14">
        <v>1</v>
      </c>
      <c r="G36" s="14">
        <v>1</v>
      </c>
      <c r="H36" s="16"/>
      <c r="I36" s="16"/>
      <c r="J36" s="14">
        <f>SUM(B36:I36)</f>
        <v>6</v>
      </c>
      <c r="K36" s="16"/>
    </row>
    <row r="37" spans="1:11" ht="13.75" customHeight="1" x14ac:dyDescent="0.15">
      <c r="A37" s="79" t="s">
        <v>48</v>
      </c>
      <c r="B37" s="38"/>
      <c r="C37" s="14">
        <v>1</v>
      </c>
      <c r="D37" s="16"/>
      <c r="E37" s="14">
        <v>4</v>
      </c>
      <c r="F37" s="16"/>
      <c r="G37" s="16"/>
      <c r="H37" s="14">
        <v>1</v>
      </c>
      <c r="I37" s="16"/>
      <c r="J37" s="14">
        <f>SUM(B37:I37)</f>
        <v>6</v>
      </c>
      <c r="K37" s="16"/>
    </row>
    <row r="38" spans="1:11" ht="13.75" customHeight="1" x14ac:dyDescent="0.15">
      <c r="A38" s="79" t="s">
        <v>49</v>
      </c>
      <c r="B38" s="38"/>
      <c r="C38" s="16"/>
      <c r="D38" s="16"/>
      <c r="E38" s="16"/>
      <c r="F38" s="16"/>
      <c r="G38" s="14">
        <v>1</v>
      </c>
      <c r="H38" s="16"/>
      <c r="I38" s="16"/>
      <c r="J38" s="14">
        <f>SUM(B38:I38)</f>
        <v>1</v>
      </c>
      <c r="K38" s="16"/>
    </row>
    <row r="39" spans="1:11" ht="13.75" customHeight="1" x14ac:dyDescent="0.15">
      <c r="A39" s="79" t="s">
        <v>50</v>
      </c>
      <c r="B39" s="38"/>
      <c r="C39" s="16"/>
      <c r="D39" s="16"/>
      <c r="E39" s="16"/>
      <c r="F39" s="16"/>
      <c r="G39" s="16"/>
      <c r="H39" s="16"/>
      <c r="I39" s="16"/>
      <c r="J39" s="16"/>
      <c r="K39" s="16"/>
    </row>
    <row r="40" spans="1:11" ht="13.75" customHeight="1" x14ac:dyDescent="0.15">
      <c r="A40" s="79" t="s">
        <v>51</v>
      </c>
      <c r="B40" s="13">
        <v>11</v>
      </c>
      <c r="C40" s="14">
        <v>9</v>
      </c>
      <c r="D40" s="14">
        <v>8</v>
      </c>
      <c r="E40" s="14">
        <v>11</v>
      </c>
      <c r="F40" s="14">
        <v>2</v>
      </c>
      <c r="G40" s="14">
        <v>10</v>
      </c>
      <c r="H40" s="14">
        <v>5</v>
      </c>
      <c r="I40" s="16"/>
      <c r="J40" s="14">
        <f>SUM(B40:I40)</f>
        <v>56</v>
      </c>
      <c r="K40" s="16"/>
    </row>
    <row r="41" spans="1:11" ht="13.75" customHeight="1" x14ac:dyDescent="0.15">
      <c r="A41" s="79" t="s">
        <v>52</v>
      </c>
      <c r="B41" s="13">
        <v>4</v>
      </c>
      <c r="C41" s="16"/>
      <c r="D41" s="14">
        <v>6</v>
      </c>
      <c r="E41" s="14">
        <v>1</v>
      </c>
      <c r="F41" s="14">
        <v>4</v>
      </c>
      <c r="G41" s="14">
        <v>1</v>
      </c>
      <c r="H41" s="14">
        <v>1</v>
      </c>
      <c r="I41" s="16"/>
      <c r="J41" s="14">
        <f>SUM(B41:I41)</f>
        <v>17</v>
      </c>
      <c r="K41" s="16"/>
    </row>
    <row r="42" spans="1:11" ht="13.75" customHeight="1" x14ac:dyDescent="0.15">
      <c r="A42" s="79" t="s">
        <v>85</v>
      </c>
      <c r="B42" s="38"/>
      <c r="C42" s="14">
        <v>2</v>
      </c>
      <c r="D42" s="14">
        <v>1</v>
      </c>
      <c r="E42" s="14">
        <v>1</v>
      </c>
      <c r="F42" s="16"/>
      <c r="G42" s="14">
        <v>1</v>
      </c>
      <c r="H42" s="14">
        <v>1</v>
      </c>
      <c r="I42" s="16"/>
      <c r="J42" s="14">
        <f>SUM(B42:I42)</f>
        <v>6</v>
      </c>
      <c r="K42" s="16"/>
    </row>
    <row r="43" spans="1:11" ht="13.75" customHeight="1" x14ac:dyDescent="0.15">
      <c r="A43" s="79" t="s">
        <v>86</v>
      </c>
      <c r="B43" s="38"/>
      <c r="C43" s="16"/>
      <c r="D43" s="16"/>
      <c r="E43" s="16"/>
      <c r="F43" s="16"/>
      <c r="G43" s="16"/>
      <c r="H43" s="16"/>
      <c r="I43" s="16"/>
      <c r="J43" s="16"/>
      <c r="K43" s="16"/>
    </row>
    <row r="44" spans="1:11" ht="13.75" customHeight="1" x14ac:dyDescent="0.15">
      <c r="A44" s="79" t="s">
        <v>87</v>
      </c>
      <c r="B44" s="38"/>
      <c r="C44" s="16"/>
      <c r="D44" s="16"/>
      <c r="E44" s="16"/>
      <c r="F44" s="16"/>
      <c r="G44" s="16"/>
      <c r="H44" s="16"/>
      <c r="I44" s="16"/>
      <c r="J44" s="16"/>
      <c r="K44" s="16"/>
    </row>
    <row r="45" spans="1:11" ht="13.75" customHeight="1" x14ac:dyDescent="0.15">
      <c r="A45" s="79" t="s">
        <v>37</v>
      </c>
      <c r="B45" s="38"/>
      <c r="C45" s="14">
        <v>1</v>
      </c>
      <c r="D45" s="16"/>
      <c r="E45" s="16"/>
      <c r="F45" s="14">
        <v>1</v>
      </c>
      <c r="G45" s="14">
        <v>1</v>
      </c>
      <c r="H45" s="16"/>
      <c r="I45" s="16"/>
      <c r="J45" s="14">
        <f>SUM(B45:I45)</f>
        <v>3</v>
      </c>
      <c r="K45" s="16"/>
    </row>
    <row r="46" spans="1:11" ht="13.75" customHeight="1" x14ac:dyDescent="0.15">
      <c r="A46" s="79" t="s">
        <v>35</v>
      </c>
      <c r="B46" s="38"/>
      <c r="C46" s="16"/>
      <c r="D46" s="16"/>
      <c r="E46" s="16"/>
      <c r="F46" s="16"/>
      <c r="G46" s="16"/>
      <c r="H46" s="16"/>
      <c r="I46" s="16"/>
      <c r="J46" s="16"/>
      <c r="K46" s="16"/>
    </row>
    <row r="47" spans="1:11" ht="13.75" customHeight="1" x14ac:dyDescent="0.15">
      <c r="A47" s="79" t="s">
        <v>36</v>
      </c>
      <c r="B47" s="38"/>
      <c r="C47" s="16"/>
      <c r="D47" s="16"/>
      <c r="E47" s="16"/>
      <c r="F47" s="16"/>
      <c r="G47" s="16"/>
      <c r="H47" s="16"/>
      <c r="I47" s="16"/>
      <c r="J47" s="16"/>
      <c r="K47" s="16"/>
    </row>
    <row r="48" spans="1:11" ht="13.75" customHeight="1" x14ac:dyDescent="0.15">
      <c r="A48" s="79" t="s">
        <v>38</v>
      </c>
      <c r="B48" s="13">
        <v>1</v>
      </c>
      <c r="C48" s="14">
        <v>1</v>
      </c>
      <c r="D48" s="16"/>
      <c r="E48" s="16"/>
      <c r="F48" s="16"/>
      <c r="G48" s="14">
        <v>6</v>
      </c>
      <c r="H48" s="16"/>
      <c r="I48" s="16"/>
      <c r="J48" s="14">
        <f>SUM(B48:I48)</f>
        <v>8</v>
      </c>
      <c r="K48" s="16"/>
    </row>
    <row r="49" spans="1:11" ht="13.75" customHeight="1" x14ac:dyDescent="0.15">
      <c r="A49" s="79" t="s">
        <v>510</v>
      </c>
      <c r="B49" s="13">
        <v>175</v>
      </c>
      <c r="C49" s="14">
        <v>117</v>
      </c>
      <c r="D49" s="14">
        <v>19</v>
      </c>
      <c r="E49" s="14">
        <v>82</v>
      </c>
      <c r="F49" s="14">
        <v>154</v>
      </c>
      <c r="G49" s="14">
        <v>35</v>
      </c>
      <c r="H49" s="14">
        <v>26</v>
      </c>
      <c r="I49" s="16"/>
      <c r="J49" s="14">
        <f>SUM(B49:I49)</f>
        <v>608</v>
      </c>
      <c r="K49" s="16"/>
    </row>
    <row r="50" spans="1:11" ht="13.75" customHeight="1" x14ac:dyDescent="0.15">
      <c r="A50" s="79" t="s">
        <v>69</v>
      </c>
      <c r="B50" s="13">
        <v>50</v>
      </c>
      <c r="C50" s="14">
        <v>37</v>
      </c>
      <c r="D50" s="14">
        <v>6</v>
      </c>
      <c r="E50" s="14">
        <v>29</v>
      </c>
      <c r="F50" s="14">
        <v>176</v>
      </c>
      <c r="G50" s="14">
        <v>56</v>
      </c>
      <c r="H50" s="14">
        <v>30</v>
      </c>
      <c r="I50" s="14">
        <v>24</v>
      </c>
      <c r="J50" s="14">
        <f>SUM(B50:I50)</f>
        <v>408</v>
      </c>
      <c r="K50" s="16"/>
    </row>
    <row r="51" spans="1:11" ht="13.75" customHeight="1" x14ac:dyDescent="0.15">
      <c r="A51" s="79" t="s">
        <v>75</v>
      </c>
      <c r="B51" s="38"/>
      <c r="C51" s="16"/>
      <c r="D51" s="16"/>
      <c r="E51" s="16"/>
      <c r="F51" s="16"/>
      <c r="G51" s="16"/>
      <c r="H51" s="16"/>
      <c r="I51" s="16"/>
      <c r="J51" s="16"/>
      <c r="K51" s="16"/>
    </row>
    <row r="52" spans="1:11" ht="13.75" customHeight="1" x14ac:dyDescent="0.15">
      <c r="A52" s="79" t="s">
        <v>74</v>
      </c>
      <c r="B52" s="38"/>
      <c r="C52" s="16"/>
      <c r="D52" s="16"/>
      <c r="E52" s="16"/>
      <c r="F52" s="16"/>
      <c r="G52" s="14">
        <v>1</v>
      </c>
      <c r="H52" s="16"/>
      <c r="I52" s="16"/>
      <c r="J52" s="14">
        <f>SUM(B52:I52)</f>
        <v>1</v>
      </c>
      <c r="K52" s="16"/>
    </row>
    <row r="53" spans="1:11" ht="13.75" customHeight="1" x14ac:dyDescent="0.15">
      <c r="A53" s="79" t="s">
        <v>71</v>
      </c>
      <c r="B53" s="38"/>
      <c r="C53" s="14">
        <v>1</v>
      </c>
      <c r="D53" s="16"/>
      <c r="E53" s="16"/>
      <c r="F53" s="14">
        <v>1</v>
      </c>
      <c r="G53" s="14">
        <v>2</v>
      </c>
      <c r="H53" s="16"/>
      <c r="I53" s="16"/>
      <c r="J53" s="14">
        <f>SUM(B53:I53)</f>
        <v>4</v>
      </c>
      <c r="K53" s="16"/>
    </row>
    <row r="54" spans="1:11" ht="13.75" customHeight="1" x14ac:dyDescent="0.15">
      <c r="A54" s="79" t="s">
        <v>73</v>
      </c>
      <c r="B54" s="38"/>
      <c r="C54" s="16"/>
      <c r="D54" s="16"/>
      <c r="E54" s="16"/>
      <c r="F54" s="16"/>
      <c r="G54" s="16"/>
      <c r="H54" s="16"/>
      <c r="I54" s="16"/>
      <c r="J54" s="16"/>
      <c r="K54" s="16"/>
    </row>
    <row r="55" spans="1:11" ht="13.75" customHeight="1" x14ac:dyDescent="0.15">
      <c r="A55" s="79" t="s">
        <v>70</v>
      </c>
      <c r="B55" s="38"/>
      <c r="C55" s="14">
        <v>1</v>
      </c>
      <c r="D55" s="16"/>
      <c r="E55" s="16"/>
      <c r="F55" s="14">
        <v>2</v>
      </c>
      <c r="G55" s="14">
        <v>2</v>
      </c>
      <c r="H55" s="16"/>
      <c r="I55" s="16"/>
      <c r="J55" s="14">
        <f>SUM(B55:I55)</f>
        <v>5</v>
      </c>
      <c r="K55" s="16"/>
    </row>
    <row r="56" spans="1:11" ht="13.75" customHeight="1" x14ac:dyDescent="0.15">
      <c r="A56" s="79" t="s">
        <v>77</v>
      </c>
      <c r="B56" s="38"/>
      <c r="C56" s="16"/>
      <c r="D56" s="16"/>
      <c r="E56" s="16"/>
      <c r="F56" s="16"/>
      <c r="G56" s="16"/>
      <c r="H56" s="16"/>
      <c r="I56" s="16"/>
      <c r="J56" s="16"/>
      <c r="K56" s="16"/>
    </row>
    <row r="57" spans="1:11" ht="13.75" customHeight="1" x14ac:dyDescent="0.15">
      <c r="A57" s="79" t="s">
        <v>79</v>
      </c>
      <c r="B57" s="13">
        <v>1</v>
      </c>
      <c r="C57" s="14">
        <v>1</v>
      </c>
      <c r="D57" s="14">
        <v>1</v>
      </c>
      <c r="E57" s="16"/>
      <c r="F57" s="14">
        <v>3</v>
      </c>
      <c r="G57" s="16"/>
      <c r="H57" s="16"/>
      <c r="I57" s="14">
        <v>1</v>
      </c>
      <c r="J57" s="14">
        <f>SUM(B57:I57)</f>
        <v>7</v>
      </c>
      <c r="K57" s="16"/>
    </row>
    <row r="58" spans="1:11" ht="13.75" customHeight="1" x14ac:dyDescent="0.15">
      <c r="A58" s="79" t="s">
        <v>511</v>
      </c>
      <c r="B58" s="38"/>
      <c r="C58" s="16"/>
      <c r="D58" s="16"/>
      <c r="E58" s="16"/>
      <c r="F58" s="16"/>
      <c r="G58" s="14">
        <v>1</v>
      </c>
      <c r="H58" s="16"/>
      <c r="I58" s="16"/>
      <c r="J58" s="14">
        <f>SUM(B58:I58)</f>
        <v>1</v>
      </c>
      <c r="K58" s="16"/>
    </row>
    <row r="59" spans="1:11" ht="13.75" customHeight="1" x14ac:dyDescent="0.15">
      <c r="A59" s="79" t="s">
        <v>78</v>
      </c>
      <c r="B59" s="38"/>
      <c r="C59" s="16"/>
      <c r="D59" s="16"/>
      <c r="E59" s="16"/>
      <c r="F59" s="16"/>
      <c r="G59" s="16"/>
      <c r="H59" s="16"/>
      <c r="I59" s="16"/>
      <c r="J59" s="16"/>
      <c r="K59" s="16"/>
    </row>
    <row r="60" spans="1:11" ht="13.75" customHeight="1" x14ac:dyDescent="0.15">
      <c r="A60" s="79" t="s">
        <v>80</v>
      </c>
      <c r="B60" s="38"/>
      <c r="C60" s="16"/>
      <c r="D60" s="16"/>
      <c r="E60" s="16"/>
      <c r="F60" s="16"/>
      <c r="G60" s="16"/>
      <c r="H60" s="16"/>
      <c r="I60" s="16"/>
      <c r="J60" s="16"/>
      <c r="K60" s="16"/>
    </row>
    <row r="61" spans="1:11" ht="13.75" customHeight="1" x14ac:dyDescent="0.15">
      <c r="A61" s="79" t="s">
        <v>81</v>
      </c>
      <c r="B61" s="13">
        <v>10</v>
      </c>
      <c r="C61" s="14">
        <v>15</v>
      </c>
      <c r="D61" s="14">
        <v>3</v>
      </c>
      <c r="E61" s="14">
        <v>5</v>
      </c>
      <c r="F61" s="14">
        <v>15</v>
      </c>
      <c r="G61" s="14">
        <v>12</v>
      </c>
      <c r="H61" s="14">
        <v>1</v>
      </c>
      <c r="I61" s="14">
        <v>11</v>
      </c>
      <c r="J61" s="14">
        <f>SUM(B61:I61)</f>
        <v>72</v>
      </c>
      <c r="K61" s="16"/>
    </row>
    <row r="62" spans="1:11" ht="13.75" customHeight="1" x14ac:dyDescent="0.15">
      <c r="A62" s="79" t="s">
        <v>82</v>
      </c>
      <c r="B62" s="38"/>
      <c r="C62" s="16"/>
      <c r="D62" s="14">
        <v>2</v>
      </c>
      <c r="E62" s="16"/>
      <c r="F62" s="14">
        <v>3</v>
      </c>
      <c r="G62" s="14">
        <v>1</v>
      </c>
      <c r="H62" s="16"/>
      <c r="I62" s="14">
        <v>2</v>
      </c>
      <c r="J62" s="14">
        <f>SUM(B62:I62)</f>
        <v>8</v>
      </c>
      <c r="K62" s="16"/>
    </row>
    <row r="63" spans="1:11" ht="13.75" customHeight="1" x14ac:dyDescent="0.15">
      <c r="A63" s="79" t="s">
        <v>84</v>
      </c>
      <c r="B63" s="38"/>
      <c r="C63" s="16"/>
      <c r="D63" s="16"/>
      <c r="E63" s="16"/>
      <c r="F63" s="16"/>
      <c r="G63" s="14">
        <v>1</v>
      </c>
      <c r="H63" s="16"/>
      <c r="I63" s="16"/>
      <c r="J63" s="14">
        <f>SUM(B63:I63)</f>
        <v>1</v>
      </c>
      <c r="K63" s="16"/>
    </row>
    <row r="64" spans="1:11" ht="13.75" customHeight="1" x14ac:dyDescent="0.15">
      <c r="A64" s="79" t="s">
        <v>95</v>
      </c>
      <c r="B64" s="13">
        <v>60</v>
      </c>
      <c r="C64" s="14">
        <v>23</v>
      </c>
      <c r="D64" s="16"/>
      <c r="E64" s="16"/>
      <c r="F64" s="14">
        <v>59</v>
      </c>
      <c r="G64" s="14">
        <v>20</v>
      </c>
      <c r="H64" s="14">
        <v>56</v>
      </c>
      <c r="I64" s="16"/>
      <c r="J64" s="14">
        <f>SUM(B64:I64)</f>
        <v>218</v>
      </c>
      <c r="K64" s="16"/>
    </row>
    <row r="65" spans="1:11" ht="13.75" customHeight="1" x14ac:dyDescent="0.15">
      <c r="A65" s="79" t="s">
        <v>91</v>
      </c>
      <c r="B65" s="13">
        <v>23</v>
      </c>
      <c r="C65" s="14">
        <v>16</v>
      </c>
      <c r="D65" s="14">
        <v>16</v>
      </c>
      <c r="E65" s="14">
        <v>11</v>
      </c>
      <c r="F65" s="14">
        <v>18</v>
      </c>
      <c r="G65" s="14">
        <v>17</v>
      </c>
      <c r="H65" s="14">
        <v>12</v>
      </c>
      <c r="I65" s="14">
        <v>16</v>
      </c>
      <c r="J65" s="14">
        <f>SUM(B65:I65)</f>
        <v>129</v>
      </c>
      <c r="K65" s="16"/>
    </row>
    <row r="66" spans="1:11" ht="13.75" customHeight="1" x14ac:dyDescent="0.15">
      <c r="A66" s="79" t="s">
        <v>92</v>
      </c>
      <c r="B66" s="38"/>
      <c r="C66" s="16"/>
      <c r="D66" s="16"/>
      <c r="E66" s="16"/>
      <c r="F66" s="16"/>
      <c r="G66" s="16"/>
      <c r="H66" s="16"/>
      <c r="I66" s="16"/>
      <c r="J66" s="16"/>
      <c r="K66" s="16"/>
    </row>
    <row r="67" spans="1:11" ht="13.75" customHeight="1" x14ac:dyDescent="0.15">
      <c r="A67" s="79" t="s">
        <v>93</v>
      </c>
      <c r="B67" s="13">
        <v>2165</v>
      </c>
      <c r="C67" s="14">
        <v>1</v>
      </c>
      <c r="D67" s="14">
        <v>1007</v>
      </c>
      <c r="E67" s="14">
        <v>180</v>
      </c>
      <c r="F67" s="14">
        <v>681</v>
      </c>
      <c r="G67" s="14">
        <v>10725</v>
      </c>
      <c r="H67" s="14">
        <v>1</v>
      </c>
      <c r="I67" s="14">
        <v>2</v>
      </c>
      <c r="J67" s="14">
        <f>SUM(B67:I67)</f>
        <v>14762</v>
      </c>
      <c r="K67" s="16"/>
    </row>
    <row r="68" spans="1:11" ht="13.75" customHeight="1" x14ac:dyDescent="0.15">
      <c r="A68" s="79" t="s">
        <v>98</v>
      </c>
      <c r="B68" s="38"/>
      <c r="C68" s="16"/>
      <c r="D68" s="16"/>
      <c r="E68" s="16"/>
      <c r="F68" s="16"/>
      <c r="G68" s="16"/>
      <c r="H68" s="16"/>
      <c r="I68" s="16"/>
      <c r="J68" s="16"/>
      <c r="K68" s="16"/>
    </row>
    <row r="69" spans="1:11" ht="13.75" customHeight="1" x14ac:dyDescent="0.15">
      <c r="A69" s="79" t="s">
        <v>96</v>
      </c>
      <c r="B69" s="13">
        <v>60</v>
      </c>
      <c r="C69" s="14">
        <v>66</v>
      </c>
      <c r="D69" s="14">
        <v>27</v>
      </c>
      <c r="E69" s="14">
        <v>14</v>
      </c>
      <c r="F69" s="14">
        <v>34</v>
      </c>
      <c r="G69" s="14">
        <v>83</v>
      </c>
      <c r="H69" s="14">
        <v>41</v>
      </c>
      <c r="I69" s="14">
        <v>66</v>
      </c>
      <c r="J69" s="14">
        <f>SUM(B69:I69)</f>
        <v>391</v>
      </c>
      <c r="K69" s="16"/>
    </row>
    <row r="70" spans="1:11" ht="13.75" customHeight="1" x14ac:dyDescent="0.15">
      <c r="A70" s="79" t="s">
        <v>97</v>
      </c>
      <c r="B70" s="38"/>
      <c r="C70" s="16"/>
      <c r="D70" s="16"/>
      <c r="E70" s="16"/>
      <c r="F70" s="16"/>
      <c r="G70" s="16"/>
      <c r="H70" s="16"/>
      <c r="I70" s="16"/>
      <c r="J70" s="16"/>
      <c r="K70" s="16"/>
    </row>
    <row r="71" spans="1:11" ht="13.75" customHeight="1" x14ac:dyDescent="0.15">
      <c r="A71" s="79" t="s">
        <v>101</v>
      </c>
      <c r="B71" s="38"/>
      <c r="C71" s="14">
        <v>2</v>
      </c>
      <c r="D71" s="16"/>
      <c r="E71" s="16"/>
      <c r="F71" s="16"/>
      <c r="G71" s="16"/>
      <c r="H71" s="16"/>
      <c r="I71" s="16"/>
      <c r="J71" s="14">
        <f t="shared" ref="J71:J76" si="0">SUM(B71:I71)</f>
        <v>2</v>
      </c>
      <c r="K71" s="16"/>
    </row>
    <row r="72" spans="1:11" ht="13.75" customHeight="1" x14ac:dyDescent="0.15">
      <c r="A72" s="79" t="s">
        <v>100</v>
      </c>
      <c r="B72" s="13">
        <v>5</v>
      </c>
      <c r="C72" s="14">
        <v>11</v>
      </c>
      <c r="D72" s="14">
        <v>2</v>
      </c>
      <c r="E72" s="14">
        <v>1</v>
      </c>
      <c r="F72" s="14">
        <v>14</v>
      </c>
      <c r="G72" s="14">
        <v>10</v>
      </c>
      <c r="H72" s="14">
        <v>12</v>
      </c>
      <c r="I72" s="14">
        <v>4</v>
      </c>
      <c r="J72" s="14">
        <f t="shared" si="0"/>
        <v>59</v>
      </c>
      <c r="K72" s="16"/>
    </row>
    <row r="73" spans="1:11" ht="13.75" customHeight="1" x14ac:dyDescent="0.15">
      <c r="A73" s="79" t="s">
        <v>99</v>
      </c>
      <c r="B73" s="13">
        <v>25</v>
      </c>
      <c r="C73" s="14">
        <v>2</v>
      </c>
      <c r="D73" s="14">
        <v>1</v>
      </c>
      <c r="E73" s="14">
        <v>1</v>
      </c>
      <c r="F73" s="14">
        <v>3</v>
      </c>
      <c r="G73" s="14">
        <v>9</v>
      </c>
      <c r="H73" s="16"/>
      <c r="I73" s="14">
        <v>17</v>
      </c>
      <c r="J73" s="14">
        <f t="shared" si="0"/>
        <v>58</v>
      </c>
      <c r="K73" s="16"/>
    </row>
    <row r="74" spans="1:11" ht="13.75" customHeight="1" x14ac:dyDescent="0.15">
      <c r="A74" s="79" t="s">
        <v>103</v>
      </c>
      <c r="B74" s="38"/>
      <c r="C74" s="14">
        <v>1</v>
      </c>
      <c r="D74" s="16"/>
      <c r="E74" s="16"/>
      <c r="F74" s="16"/>
      <c r="G74" s="16"/>
      <c r="H74" s="16"/>
      <c r="I74" s="16"/>
      <c r="J74" s="14">
        <f t="shared" si="0"/>
        <v>1</v>
      </c>
      <c r="K74" s="16"/>
    </row>
    <row r="75" spans="1:11" ht="13.75" customHeight="1" x14ac:dyDescent="0.15">
      <c r="A75" s="79" t="s">
        <v>105</v>
      </c>
      <c r="B75" s="38"/>
      <c r="C75" s="14">
        <v>1</v>
      </c>
      <c r="D75" s="16"/>
      <c r="E75" s="16"/>
      <c r="F75" s="16"/>
      <c r="G75" s="16"/>
      <c r="H75" s="16"/>
      <c r="I75" s="16"/>
      <c r="J75" s="14">
        <f t="shared" si="0"/>
        <v>1</v>
      </c>
      <c r="K75" s="16"/>
    </row>
    <row r="76" spans="1:11" ht="13.75" customHeight="1" x14ac:dyDescent="0.15">
      <c r="A76" s="79" t="s">
        <v>106</v>
      </c>
      <c r="B76" s="13">
        <v>6</v>
      </c>
      <c r="C76" s="14">
        <v>2</v>
      </c>
      <c r="D76" s="16"/>
      <c r="E76" s="16"/>
      <c r="F76" s="14">
        <v>4</v>
      </c>
      <c r="G76" s="14">
        <v>2</v>
      </c>
      <c r="H76" s="16"/>
      <c r="I76" s="16"/>
      <c r="J76" s="14">
        <f t="shared" si="0"/>
        <v>14</v>
      </c>
      <c r="K76" s="16"/>
    </row>
    <row r="77" spans="1:11" ht="13.75" customHeight="1" x14ac:dyDescent="0.15">
      <c r="A77" s="79" t="s">
        <v>107</v>
      </c>
      <c r="B77" s="38"/>
      <c r="C77" s="16"/>
      <c r="D77" s="16"/>
      <c r="E77" s="16"/>
      <c r="F77" s="16"/>
      <c r="G77" s="16"/>
      <c r="H77" s="16"/>
      <c r="I77" s="16"/>
      <c r="J77" s="16"/>
      <c r="K77" s="16"/>
    </row>
    <row r="78" spans="1:11" ht="13.75" customHeight="1" x14ac:dyDescent="0.15">
      <c r="A78" s="79" t="s">
        <v>108</v>
      </c>
      <c r="B78" s="38"/>
      <c r="C78" s="14">
        <v>5</v>
      </c>
      <c r="D78" s="16"/>
      <c r="E78" s="16"/>
      <c r="F78" s="16"/>
      <c r="G78" s="16"/>
      <c r="H78" s="16"/>
      <c r="I78" s="16"/>
      <c r="J78" s="14">
        <f>SUM(B78:I78)</f>
        <v>5</v>
      </c>
      <c r="K78" s="16"/>
    </row>
    <row r="79" spans="1:11" ht="13.75" customHeight="1" x14ac:dyDescent="0.15">
      <c r="A79" s="79" t="s">
        <v>109</v>
      </c>
      <c r="B79" s="38"/>
      <c r="C79" s="14">
        <v>1</v>
      </c>
      <c r="D79" s="16"/>
      <c r="E79" s="16"/>
      <c r="F79" s="16"/>
      <c r="G79" s="16"/>
      <c r="H79" s="16"/>
      <c r="I79" s="16"/>
      <c r="J79" s="14">
        <f>SUM(B79:I79)</f>
        <v>1</v>
      </c>
      <c r="K79" s="16"/>
    </row>
    <row r="80" spans="1:11" ht="13.75" customHeight="1" x14ac:dyDescent="0.15">
      <c r="A80" s="79" t="s">
        <v>110</v>
      </c>
      <c r="B80" s="38"/>
      <c r="C80" s="16"/>
      <c r="D80" s="16"/>
      <c r="E80" s="16"/>
      <c r="F80" s="16"/>
      <c r="G80" s="16"/>
      <c r="H80" s="16"/>
      <c r="I80" s="16"/>
      <c r="J80" s="16"/>
      <c r="K80" s="16"/>
    </row>
    <row r="81" spans="1:11" ht="13.75" customHeight="1" x14ac:dyDescent="0.15">
      <c r="A81" s="79" t="s">
        <v>90</v>
      </c>
      <c r="B81" s="38"/>
      <c r="C81" s="14">
        <v>1</v>
      </c>
      <c r="D81" s="16"/>
      <c r="E81" s="16"/>
      <c r="F81" s="14">
        <v>1</v>
      </c>
      <c r="G81" s="14">
        <v>1</v>
      </c>
      <c r="H81" s="16"/>
      <c r="I81" s="16"/>
      <c r="J81" s="14">
        <f>SUM(B81:I81)</f>
        <v>3</v>
      </c>
      <c r="K81" s="16"/>
    </row>
    <row r="82" spans="1:11" ht="13.75" customHeight="1" x14ac:dyDescent="0.15">
      <c r="A82" s="79" t="s">
        <v>112</v>
      </c>
      <c r="B82" s="38"/>
      <c r="C82" s="16"/>
      <c r="D82" s="16"/>
      <c r="E82" s="16"/>
      <c r="F82" s="16"/>
      <c r="G82" s="16"/>
      <c r="H82" s="16"/>
      <c r="I82" s="16"/>
      <c r="J82" s="16"/>
      <c r="K82" s="16"/>
    </row>
    <row r="83" spans="1:11" ht="13.75" customHeight="1" x14ac:dyDescent="0.15">
      <c r="A83" s="79" t="s">
        <v>111</v>
      </c>
      <c r="B83" s="38"/>
      <c r="C83" s="16"/>
      <c r="D83" s="16"/>
      <c r="E83" s="16"/>
      <c r="F83" s="16"/>
      <c r="G83" s="16"/>
      <c r="H83" s="16"/>
      <c r="I83" s="16"/>
      <c r="J83" s="16"/>
      <c r="K83" s="16"/>
    </row>
    <row r="84" spans="1:11" ht="13.75" customHeight="1" x14ac:dyDescent="0.15">
      <c r="A84" s="79" t="s">
        <v>114</v>
      </c>
      <c r="B84" s="38"/>
      <c r="C84" s="16"/>
      <c r="D84" s="16"/>
      <c r="E84" s="16"/>
      <c r="F84" s="16"/>
      <c r="G84" s="16"/>
      <c r="H84" s="16"/>
      <c r="I84" s="16"/>
      <c r="J84" s="16"/>
      <c r="K84" s="16"/>
    </row>
    <row r="85" spans="1:11" ht="13.75" customHeight="1" x14ac:dyDescent="0.15">
      <c r="A85" s="79" t="s">
        <v>115</v>
      </c>
      <c r="B85" s="38"/>
      <c r="C85" s="14">
        <v>74</v>
      </c>
      <c r="D85" s="16"/>
      <c r="E85" s="16"/>
      <c r="F85" s="16"/>
      <c r="G85" s="14">
        <v>17</v>
      </c>
      <c r="H85" s="16"/>
      <c r="I85" s="16"/>
      <c r="J85" s="14">
        <f>SUM(B85:I85)</f>
        <v>91</v>
      </c>
      <c r="K85" s="16"/>
    </row>
    <row r="86" spans="1:11" ht="13.75" customHeight="1" x14ac:dyDescent="0.15">
      <c r="A86" s="79" t="s">
        <v>113</v>
      </c>
      <c r="B86" s="13">
        <v>212</v>
      </c>
      <c r="C86" s="14">
        <v>204</v>
      </c>
      <c r="D86" s="14">
        <v>230</v>
      </c>
      <c r="E86" s="14">
        <v>119</v>
      </c>
      <c r="F86" s="14">
        <v>159</v>
      </c>
      <c r="G86" s="14">
        <v>352</v>
      </c>
      <c r="H86" s="14">
        <v>688</v>
      </c>
      <c r="I86" s="16"/>
      <c r="J86" s="14">
        <f>SUM(B86:I86)</f>
        <v>1964</v>
      </c>
      <c r="K86" s="16"/>
    </row>
    <row r="87" spans="1:11" ht="13.75" customHeight="1" x14ac:dyDescent="0.15">
      <c r="A87" s="79" t="s">
        <v>120</v>
      </c>
      <c r="B87" s="38"/>
      <c r="C87" s="16"/>
      <c r="D87" s="16"/>
      <c r="E87" s="16"/>
      <c r="F87" s="16"/>
      <c r="G87" s="16"/>
      <c r="H87" s="16"/>
      <c r="I87" s="16"/>
      <c r="J87" s="16"/>
      <c r="K87" s="16"/>
    </row>
    <row r="88" spans="1:11" ht="13.75" customHeight="1" x14ac:dyDescent="0.15">
      <c r="A88" s="79" t="s">
        <v>118</v>
      </c>
      <c r="B88" s="38"/>
      <c r="C88" s="16"/>
      <c r="D88" s="16"/>
      <c r="E88" s="16"/>
      <c r="F88" s="16"/>
      <c r="G88" s="16"/>
      <c r="H88" s="16"/>
      <c r="I88" s="16"/>
      <c r="J88" s="16"/>
      <c r="K88" s="16"/>
    </row>
    <row r="89" spans="1:11" ht="13.75" customHeight="1" x14ac:dyDescent="0.15">
      <c r="A89" s="79" t="s">
        <v>133</v>
      </c>
      <c r="B89" s="13">
        <v>14</v>
      </c>
      <c r="C89" s="14">
        <v>26</v>
      </c>
      <c r="D89" s="14">
        <v>8</v>
      </c>
      <c r="E89" s="14">
        <v>1</v>
      </c>
      <c r="F89" s="14">
        <v>3</v>
      </c>
      <c r="G89" s="14">
        <v>56</v>
      </c>
      <c r="H89" s="14">
        <v>3</v>
      </c>
      <c r="I89" s="14">
        <v>15</v>
      </c>
      <c r="J89" s="14">
        <f>SUM(B89:I89)</f>
        <v>126</v>
      </c>
      <c r="K89" s="16"/>
    </row>
    <row r="90" spans="1:11" ht="13.75" customHeight="1" x14ac:dyDescent="0.15">
      <c r="A90" s="79" t="s">
        <v>512</v>
      </c>
      <c r="B90" s="38"/>
      <c r="C90" s="16"/>
      <c r="D90" s="16"/>
      <c r="E90" s="16"/>
      <c r="F90" s="16"/>
      <c r="G90" s="16"/>
      <c r="H90" s="16"/>
      <c r="I90" s="16"/>
      <c r="J90" s="16"/>
      <c r="K90" s="16"/>
    </row>
    <row r="91" spans="1:11" ht="13.75" customHeight="1" x14ac:dyDescent="0.15">
      <c r="A91" s="79" t="s">
        <v>126</v>
      </c>
      <c r="B91" s="38"/>
      <c r="C91" s="16"/>
      <c r="D91" s="16"/>
      <c r="E91" s="16"/>
      <c r="F91" s="16"/>
      <c r="G91" s="16"/>
      <c r="H91" s="16"/>
      <c r="I91" s="16"/>
      <c r="J91" s="16"/>
      <c r="K91" s="16"/>
    </row>
    <row r="92" spans="1:11" ht="13.75" customHeight="1" x14ac:dyDescent="0.15">
      <c r="A92" s="79" t="s">
        <v>125</v>
      </c>
      <c r="B92" s="38"/>
      <c r="C92" s="16"/>
      <c r="D92" s="16"/>
      <c r="E92" s="16"/>
      <c r="F92" s="16"/>
      <c r="G92" s="16"/>
      <c r="H92" s="16"/>
      <c r="I92" s="16"/>
      <c r="J92" s="16"/>
      <c r="K92" s="16"/>
    </row>
    <row r="93" spans="1:11" ht="13.75" customHeight="1" x14ac:dyDescent="0.15">
      <c r="A93" s="79" t="s">
        <v>127</v>
      </c>
      <c r="B93" s="38"/>
      <c r="C93" s="14">
        <v>2</v>
      </c>
      <c r="D93" s="16"/>
      <c r="E93" s="16"/>
      <c r="F93" s="14">
        <v>2</v>
      </c>
      <c r="G93" s="14">
        <v>8</v>
      </c>
      <c r="H93" s="14">
        <v>1</v>
      </c>
      <c r="I93" s="16"/>
      <c r="J93" s="14">
        <f>SUM(B93:I93)</f>
        <v>13</v>
      </c>
      <c r="K93" s="16"/>
    </row>
    <row r="94" spans="1:11" ht="13.75" customHeight="1" x14ac:dyDescent="0.15">
      <c r="A94" s="79" t="s">
        <v>122</v>
      </c>
      <c r="B94" s="13">
        <v>7</v>
      </c>
      <c r="C94" s="14">
        <v>9</v>
      </c>
      <c r="D94" s="14">
        <v>4</v>
      </c>
      <c r="E94" s="14">
        <v>13</v>
      </c>
      <c r="F94" s="14">
        <v>22</v>
      </c>
      <c r="G94" s="14">
        <v>60</v>
      </c>
      <c r="H94" s="16"/>
      <c r="I94" s="14">
        <v>1</v>
      </c>
      <c r="J94" s="14">
        <f>SUM(B94:I94)</f>
        <v>116</v>
      </c>
      <c r="K94" s="16"/>
    </row>
    <row r="95" spans="1:11" ht="13.75" customHeight="1" x14ac:dyDescent="0.15">
      <c r="A95" s="79" t="s">
        <v>124</v>
      </c>
      <c r="B95" s="38"/>
      <c r="C95" s="16"/>
      <c r="D95" s="16"/>
      <c r="E95" s="16"/>
      <c r="F95" s="16"/>
      <c r="G95" s="16"/>
      <c r="H95" s="16"/>
      <c r="I95" s="16"/>
      <c r="J95" s="16"/>
      <c r="K95" s="16"/>
    </row>
    <row r="96" spans="1:11" ht="13.75" customHeight="1" x14ac:dyDescent="0.15">
      <c r="A96" s="79" t="s">
        <v>123</v>
      </c>
      <c r="B96" s="38"/>
      <c r="C96" s="16"/>
      <c r="D96" s="16"/>
      <c r="E96" s="16"/>
      <c r="F96" s="16"/>
      <c r="G96" s="16"/>
      <c r="H96" s="16"/>
      <c r="I96" s="16"/>
      <c r="J96" s="16"/>
      <c r="K96" s="16"/>
    </row>
    <row r="97" spans="1:11" ht="13.75" customHeight="1" x14ac:dyDescent="0.15">
      <c r="A97" s="79" t="s">
        <v>132</v>
      </c>
      <c r="B97" s="13">
        <v>75</v>
      </c>
      <c r="C97" s="14">
        <v>42</v>
      </c>
      <c r="D97" s="14">
        <v>39</v>
      </c>
      <c r="E97" s="14">
        <v>35</v>
      </c>
      <c r="F97" s="14">
        <v>100</v>
      </c>
      <c r="G97" s="14">
        <v>180</v>
      </c>
      <c r="H97" s="14">
        <v>74</v>
      </c>
      <c r="I97" s="14">
        <v>74</v>
      </c>
      <c r="J97" s="14">
        <f>SUM(B97:I97)</f>
        <v>619</v>
      </c>
      <c r="K97" s="16"/>
    </row>
    <row r="98" spans="1:11" ht="13.75" customHeight="1" x14ac:dyDescent="0.15">
      <c r="A98" s="79" t="s">
        <v>130</v>
      </c>
      <c r="B98" s="38"/>
      <c r="C98" s="16"/>
      <c r="D98" s="16"/>
      <c r="E98" s="16"/>
      <c r="F98" s="16"/>
      <c r="G98" s="16"/>
      <c r="H98" s="16"/>
      <c r="I98" s="16"/>
      <c r="J98" s="16"/>
      <c r="K98" s="16"/>
    </row>
    <row r="99" spans="1:11" ht="13.75" customHeight="1" x14ac:dyDescent="0.15">
      <c r="A99" s="79" t="s">
        <v>129</v>
      </c>
      <c r="B99" s="38"/>
      <c r="C99" s="14">
        <v>3</v>
      </c>
      <c r="D99" s="16"/>
      <c r="E99" s="16"/>
      <c r="F99" s="16"/>
      <c r="G99" s="14">
        <v>8</v>
      </c>
      <c r="H99" s="16"/>
      <c r="I99" s="16"/>
      <c r="J99" s="14">
        <f>SUM(B99:I99)</f>
        <v>11</v>
      </c>
      <c r="K99" s="16"/>
    </row>
    <row r="100" spans="1:11" ht="13.75" customHeight="1" x14ac:dyDescent="0.15">
      <c r="A100" s="79" t="s">
        <v>131</v>
      </c>
      <c r="B100" s="38"/>
      <c r="C100" s="16"/>
      <c r="D100" s="16"/>
      <c r="E100" s="16"/>
      <c r="F100" s="16"/>
      <c r="G100" s="16"/>
      <c r="H100" s="16"/>
      <c r="I100" s="16"/>
      <c r="J100" s="222" t="s">
        <v>12</v>
      </c>
      <c r="K100" s="16"/>
    </row>
    <row r="101" spans="1:11" ht="13.75" customHeight="1" x14ac:dyDescent="0.15">
      <c r="A101" s="79" t="s">
        <v>128</v>
      </c>
      <c r="B101" s="38"/>
      <c r="C101" s="14">
        <v>2</v>
      </c>
      <c r="D101" s="16"/>
      <c r="E101" s="16"/>
      <c r="F101" s="16"/>
      <c r="G101" s="14">
        <v>6</v>
      </c>
      <c r="H101" s="16"/>
      <c r="I101" s="16"/>
      <c r="J101" s="14">
        <f>SUM(B101:I101)</f>
        <v>8</v>
      </c>
      <c r="K101" s="16"/>
    </row>
    <row r="102" spans="1:11" ht="13.75" customHeight="1" x14ac:dyDescent="0.15">
      <c r="A102" s="79" t="s">
        <v>116</v>
      </c>
      <c r="B102" s="38"/>
      <c r="C102" s="16"/>
      <c r="D102" s="16"/>
      <c r="E102" s="16"/>
      <c r="F102" s="16"/>
      <c r="G102" s="16"/>
      <c r="H102" s="16"/>
      <c r="I102" s="16"/>
      <c r="J102" s="16"/>
      <c r="K102" s="16"/>
    </row>
    <row r="103" spans="1:11" ht="13.75" customHeight="1" x14ac:dyDescent="0.15">
      <c r="A103" s="79" t="s">
        <v>117</v>
      </c>
      <c r="B103" s="13">
        <v>20</v>
      </c>
      <c r="C103" s="16"/>
      <c r="D103" s="16"/>
      <c r="E103" s="14">
        <v>51</v>
      </c>
      <c r="F103" s="14">
        <v>110</v>
      </c>
      <c r="G103" s="14">
        <v>16</v>
      </c>
      <c r="H103" s="14">
        <v>24</v>
      </c>
      <c r="I103" s="16"/>
      <c r="J103" s="14">
        <f>SUM(B103:I103)</f>
        <v>221</v>
      </c>
      <c r="K103" s="16"/>
    </row>
    <row r="104" spans="1:11" ht="13.75" customHeight="1" x14ac:dyDescent="0.15">
      <c r="A104" s="79" t="s">
        <v>135</v>
      </c>
      <c r="B104" s="38"/>
      <c r="C104" s="16"/>
      <c r="D104" s="16"/>
      <c r="E104" s="16"/>
      <c r="F104" s="16"/>
      <c r="G104" s="16"/>
      <c r="H104" s="16"/>
      <c r="I104" s="16"/>
      <c r="J104" s="16"/>
      <c r="K104" s="16"/>
    </row>
    <row r="105" spans="1:11" ht="13.75" customHeight="1" x14ac:dyDescent="0.15">
      <c r="A105" s="79" t="s">
        <v>134</v>
      </c>
      <c r="B105" s="38"/>
      <c r="C105" s="16"/>
      <c r="D105" s="16"/>
      <c r="E105" s="16"/>
      <c r="F105" s="16"/>
      <c r="G105" s="16"/>
      <c r="H105" s="16"/>
      <c r="I105" s="16"/>
      <c r="J105" s="16"/>
      <c r="K105" s="16"/>
    </row>
    <row r="106" spans="1:11" ht="13.75" customHeight="1" x14ac:dyDescent="0.15">
      <c r="A106" s="79" t="s">
        <v>137</v>
      </c>
      <c r="B106" s="38"/>
      <c r="C106" s="16"/>
      <c r="D106" s="16"/>
      <c r="E106" s="16"/>
      <c r="F106" s="16"/>
      <c r="G106" s="16"/>
      <c r="H106" s="16"/>
      <c r="I106" s="16"/>
      <c r="J106" s="16"/>
      <c r="K106" s="16"/>
    </row>
    <row r="107" spans="1:11" ht="13.75" customHeight="1" x14ac:dyDescent="0.15">
      <c r="A107" s="79" t="s">
        <v>139</v>
      </c>
      <c r="B107" s="38"/>
      <c r="C107" s="14">
        <v>7</v>
      </c>
      <c r="D107" s="16"/>
      <c r="E107" s="16"/>
      <c r="F107" s="16"/>
      <c r="G107" s="16"/>
      <c r="H107" s="16"/>
      <c r="I107" s="16"/>
      <c r="J107" s="14">
        <f>SUM(B107:I107)</f>
        <v>7</v>
      </c>
      <c r="K107" s="16"/>
    </row>
    <row r="108" spans="1:11" ht="13.75" customHeight="1" x14ac:dyDescent="0.15">
      <c r="A108" s="79" t="s">
        <v>138</v>
      </c>
      <c r="B108" s="38"/>
      <c r="C108" s="16"/>
      <c r="D108" s="16"/>
      <c r="E108" s="16"/>
      <c r="F108" s="16"/>
      <c r="G108" s="16"/>
      <c r="H108" s="16"/>
      <c r="I108" s="16"/>
      <c r="J108" s="16"/>
      <c r="K108" s="16"/>
    </row>
    <row r="109" spans="1:11" ht="13.75" customHeight="1" x14ac:dyDescent="0.15">
      <c r="A109" s="79" t="s">
        <v>150</v>
      </c>
      <c r="B109" s="13">
        <v>20</v>
      </c>
      <c r="C109" s="14">
        <v>116</v>
      </c>
      <c r="D109" s="14">
        <v>106</v>
      </c>
      <c r="E109" s="14">
        <v>45</v>
      </c>
      <c r="F109" s="14">
        <v>115</v>
      </c>
      <c r="G109" s="14">
        <v>41</v>
      </c>
      <c r="H109" s="14">
        <v>15</v>
      </c>
      <c r="I109" s="14">
        <v>20</v>
      </c>
      <c r="J109" s="14">
        <f>SUM(B109:I109)</f>
        <v>478</v>
      </c>
      <c r="K109" s="16"/>
    </row>
    <row r="110" spans="1:11" ht="13.75" customHeight="1" x14ac:dyDescent="0.15">
      <c r="A110" s="79" t="s">
        <v>147</v>
      </c>
      <c r="B110" s="38"/>
      <c r="C110" s="14">
        <v>1</v>
      </c>
      <c r="D110" s="14">
        <v>22</v>
      </c>
      <c r="E110" s="16"/>
      <c r="F110" s="14">
        <v>4</v>
      </c>
      <c r="G110" s="14">
        <v>13</v>
      </c>
      <c r="H110" s="16"/>
      <c r="I110" s="16"/>
      <c r="J110" s="14">
        <f>SUM(B110:I110)</f>
        <v>40</v>
      </c>
      <c r="K110" s="16"/>
    </row>
    <row r="111" spans="1:11" ht="13.75" customHeight="1" x14ac:dyDescent="0.15">
      <c r="A111" s="79" t="s">
        <v>148</v>
      </c>
      <c r="B111" s="13">
        <v>60</v>
      </c>
      <c r="C111" s="14">
        <v>80</v>
      </c>
      <c r="D111" s="14">
        <v>24</v>
      </c>
      <c r="E111" s="14">
        <v>3</v>
      </c>
      <c r="F111" s="14">
        <v>37</v>
      </c>
      <c r="G111" s="14">
        <v>21</v>
      </c>
      <c r="H111" s="14">
        <v>25</v>
      </c>
      <c r="I111" s="14">
        <v>93</v>
      </c>
      <c r="J111" s="14">
        <f>SUM(B111:I111)</f>
        <v>343</v>
      </c>
      <c r="K111" s="16"/>
    </row>
    <row r="112" spans="1:11" ht="13.75" customHeight="1" x14ac:dyDescent="0.15">
      <c r="A112" s="79" t="s">
        <v>143</v>
      </c>
      <c r="B112" s="38"/>
      <c r="C112" s="16"/>
      <c r="D112" s="16"/>
      <c r="E112" s="16"/>
      <c r="F112" s="16"/>
      <c r="G112" s="16"/>
      <c r="H112" s="16"/>
      <c r="I112" s="16"/>
      <c r="J112" s="16"/>
      <c r="K112" s="16"/>
    </row>
    <row r="113" spans="1:11" ht="13.75" customHeight="1" x14ac:dyDescent="0.15">
      <c r="A113" s="79" t="s">
        <v>144</v>
      </c>
      <c r="B113" s="38"/>
      <c r="C113" s="16"/>
      <c r="D113" s="16"/>
      <c r="E113" s="16"/>
      <c r="F113" s="16"/>
      <c r="G113" s="16"/>
      <c r="H113" s="16"/>
      <c r="I113" s="16"/>
      <c r="J113" s="16"/>
      <c r="K113" s="16"/>
    </row>
    <row r="114" spans="1:11" ht="13.75" customHeight="1" x14ac:dyDescent="0.15">
      <c r="A114" s="79" t="s">
        <v>140</v>
      </c>
      <c r="B114" s="38"/>
      <c r="C114" s="16"/>
      <c r="D114" s="16"/>
      <c r="E114" s="16"/>
      <c r="F114" s="16"/>
      <c r="G114" s="16"/>
      <c r="H114" s="16"/>
      <c r="I114" s="16"/>
      <c r="J114" s="16"/>
      <c r="K114" s="16"/>
    </row>
    <row r="115" spans="1:11" ht="13.75" customHeight="1" x14ac:dyDescent="0.15">
      <c r="A115" s="79" t="s">
        <v>145</v>
      </c>
      <c r="B115" s="38"/>
      <c r="C115" s="14">
        <v>4</v>
      </c>
      <c r="D115" s="14">
        <v>1</v>
      </c>
      <c r="E115" s="14">
        <v>11</v>
      </c>
      <c r="F115" s="16"/>
      <c r="G115" s="14">
        <v>143</v>
      </c>
      <c r="H115" s="16"/>
      <c r="I115" s="16"/>
      <c r="J115" s="14">
        <f>SUM(B115:I115)</f>
        <v>159</v>
      </c>
      <c r="K115" s="16"/>
    </row>
    <row r="116" spans="1:11" ht="13.75" customHeight="1" x14ac:dyDescent="0.15">
      <c r="A116" s="79" t="s">
        <v>146</v>
      </c>
      <c r="B116" s="38"/>
      <c r="C116" s="16"/>
      <c r="D116" s="16"/>
      <c r="E116" s="16"/>
      <c r="F116" s="16"/>
      <c r="G116" s="16"/>
      <c r="H116" s="16"/>
      <c r="I116" s="16"/>
      <c r="J116" s="222" t="s">
        <v>12</v>
      </c>
      <c r="K116" s="16"/>
    </row>
    <row r="117" spans="1:11" ht="13.75" customHeight="1" x14ac:dyDescent="0.15">
      <c r="A117" s="79" t="s">
        <v>142</v>
      </c>
      <c r="B117" s="38"/>
      <c r="C117" s="16"/>
      <c r="D117" s="16"/>
      <c r="E117" s="16"/>
      <c r="F117" s="16"/>
      <c r="G117" s="16"/>
      <c r="H117" s="16"/>
      <c r="I117" s="16"/>
      <c r="J117" s="16"/>
      <c r="K117" s="16"/>
    </row>
    <row r="118" spans="1:11" ht="13.75" customHeight="1" x14ac:dyDescent="0.15">
      <c r="A118" s="79" t="s">
        <v>141</v>
      </c>
      <c r="B118" s="13">
        <v>1</v>
      </c>
      <c r="C118" s="14">
        <v>35</v>
      </c>
      <c r="D118" s="14">
        <v>14</v>
      </c>
      <c r="E118" s="14">
        <v>1</v>
      </c>
      <c r="F118" s="14">
        <v>39</v>
      </c>
      <c r="G118" s="14">
        <v>13</v>
      </c>
      <c r="H118" s="14">
        <v>32</v>
      </c>
      <c r="I118" s="14">
        <v>11</v>
      </c>
      <c r="J118" s="14">
        <f>SUM(B118:I118)</f>
        <v>146</v>
      </c>
      <c r="K118" s="16"/>
    </row>
    <row r="119" spans="1:11" ht="13.75" customHeight="1" x14ac:dyDescent="0.15">
      <c r="A119" s="79" t="s">
        <v>149</v>
      </c>
      <c r="B119" s="38"/>
      <c r="C119" s="16"/>
      <c r="D119" s="16"/>
      <c r="E119" s="16"/>
      <c r="F119" s="16"/>
      <c r="G119" s="16"/>
      <c r="H119" s="16"/>
      <c r="I119" s="16"/>
      <c r="J119" s="16"/>
      <c r="K119" s="16"/>
    </row>
    <row r="120" spans="1:11" ht="13.75" customHeight="1" x14ac:dyDescent="0.15">
      <c r="A120" s="111"/>
      <c r="B120" s="38"/>
      <c r="C120" s="16"/>
      <c r="D120" s="16"/>
      <c r="E120" s="16"/>
      <c r="F120" s="16"/>
      <c r="G120" s="16"/>
      <c r="H120" s="16"/>
      <c r="I120" s="16"/>
      <c r="J120" s="16"/>
      <c r="K120" s="16"/>
    </row>
    <row r="121" spans="1:11" ht="13.75" customHeight="1" x14ac:dyDescent="0.15">
      <c r="A121" s="79" t="s">
        <v>159</v>
      </c>
      <c r="B121" s="38"/>
      <c r="C121" s="16"/>
      <c r="D121" s="16"/>
      <c r="E121" s="16"/>
      <c r="F121" s="16"/>
      <c r="G121" s="16"/>
      <c r="H121" s="16"/>
      <c r="I121" s="16"/>
      <c r="J121" s="16"/>
      <c r="K121" s="16"/>
    </row>
    <row r="122" spans="1:11" ht="13.75" customHeight="1" x14ac:dyDescent="0.15">
      <c r="A122" s="79" t="s">
        <v>156</v>
      </c>
      <c r="B122" s="38"/>
      <c r="C122" s="16"/>
      <c r="D122" s="16"/>
      <c r="E122" s="16"/>
      <c r="F122" s="16"/>
      <c r="G122" s="16"/>
      <c r="H122" s="16"/>
      <c r="I122" s="16"/>
      <c r="J122" s="16"/>
      <c r="K122" s="16"/>
    </row>
    <row r="123" spans="1:11" ht="13.75" customHeight="1" x14ac:dyDescent="0.15">
      <c r="A123" s="79" t="s">
        <v>157</v>
      </c>
      <c r="B123" s="38"/>
      <c r="C123" s="16"/>
      <c r="D123" s="16"/>
      <c r="E123" s="16"/>
      <c r="F123" s="16"/>
      <c r="G123" s="16"/>
      <c r="H123" s="16"/>
      <c r="I123" s="16"/>
      <c r="J123" s="16"/>
      <c r="K123" s="16"/>
    </row>
    <row r="124" spans="1:11" ht="13.75" customHeight="1" x14ac:dyDescent="0.15">
      <c r="A124" s="79" t="s">
        <v>153</v>
      </c>
      <c r="B124" s="38"/>
      <c r="C124" s="16"/>
      <c r="D124" s="16"/>
      <c r="E124" s="16"/>
      <c r="F124" s="16"/>
      <c r="G124" s="16"/>
      <c r="H124" s="16"/>
      <c r="I124" s="16"/>
      <c r="J124" s="16"/>
      <c r="K124" s="16"/>
    </row>
    <row r="125" spans="1:11" ht="13.75" customHeight="1" x14ac:dyDescent="0.15">
      <c r="A125" s="79" t="s">
        <v>154</v>
      </c>
      <c r="B125" s="38"/>
      <c r="C125" s="16"/>
      <c r="D125" s="16"/>
      <c r="E125" s="16"/>
      <c r="F125" s="16"/>
      <c r="G125" s="16"/>
      <c r="H125" s="16"/>
      <c r="I125" s="16"/>
      <c r="J125" s="16"/>
      <c r="K125" s="16"/>
    </row>
    <row r="126" spans="1:11" ht="13.75" customHeight="1" x14ac:dyDescent="0.15">
      <c r="A126" s="111"/>
      <c r="B126" s="38"/>
      <c r="C126" s="16"/>
      <c r="D126" s="16"/>
      <c r="E126" s="16"/>
      <c r="F126" s="16"/>
      <c r="G126" s="16"/>
      <c r="H126" s="16"/>
      <c r="I126" s="16"/>
      <c r="J126" s="16"/>
      <c r="K126" s="16"/>
    </row>
    <row r="127" spans="1:11" ht="13.75" customHeight="1" x14ac:dyDescent="0.15">
      <c r="A127" s="111"/>
      <c r="B127" s="38"/>
      <c r="C127" s="16"/>
      <c r="D127" s="16"/>
      <c r="E127" s="16"/>
      <c r="F127" s="16"/>
      <c r="G127" s="16"/>
      <c r="H127" s="16"/>
      <c r="I127" s="16"/>
      <c r="J127" s="16"/>
      <c r="K127" s="16"/>
    </row>
    <row r="128" spans="1:11" ht="13.75" customHeight="1" x14ac:dyDescent="0.15">
      <c r="A128" s="111"/>
      <c r="B128" s="38"/>
      <c r="C128" s="16"/>
      <c r="D128" s="16"/>
      <c r="E128" s="16"/>
      <c r="F128" s="16"/>
      <c r="G128" s="16"/>
      <c r="H128" s="16"/>
      <c r="I128" s="16"/>
      <c r="J128" s="16"/>
      <c r="K128" s="16"/>
    </row>
    <row r="129" spans="1:11" ht="13.75" customHeight="1" x14ac:dyDescent="0.15">
      <c r="A129" s="111"/>
      <c r="B129" s="38"/>
      <c r="C129" s="16"/>
      <c r="D129" s="16"/>
      <c r="E129" s="16"/>
      <c r="F129" s="16"/>
      <c r="G129" s="16"/>
      <c r="H129" s="16"/>
      <c r="I129" s="16"/>
      <c r="J129" s="16"/>
      <c r="K129" s="16"/>
    </row>
    <row r="130" spans="1:11" ht="13.75" customHeight="1" x14ac:dyDescent="0.15">
      <c r="A130" s="111"/>
      <c r="B130" s="38"/>
      <c r="C130" s="16"/>
      <c r="D130" s="16"/>
      <c r="E130" s="16"/>
      <c r="F130" s="16"/>
      <c r="G130" s="16"/>
      <c r="H130" s="16"/>
      <c r="I130" s="16"/>
      <c r="J130" s="16"/>
      <c r="K130" s="16"/>
    </row>
    <row r="131" spans="1:11" ht="13.75" customHeight="1" x14ac:dyDescent="0.15">
      <c r="A131" s="111"/>
      <c r="B131" s="38"/>
      <c r="C131" s="16"/>
      <c r="D131" s="16"/>
      <c r="E131" s="16"/>
      <c r="F131" s="16"/>
      <c r="G131" s="16"/>
      <c r="H131" s="16"/>
      <c r="I131" s="16"/>
      <c r="J131" s="16"/>
      <c r="K131" s="16"/>
    </row>
    <row r="132" spans="1:11" ht="14" customHeight="1" x14ac:dyDescent="0.15">
      <c r="A132" s="224"/>
      <c r="B132" s="38"/>
      <c r="C132" s="16"/>
      <c r="D132" s="16"/>
      <c r="E132" s="16"/>
      <c r="F132" s="16"/>
      <c r="G132" s="16"/>
      <c r="H132" s="16"/>
      <c r="I132" s="16"/>
      <c r="J132" s="16"/>
      <c r="K132" s="16"/>
    </row>
    <row r="133" spans="1:11" ht="14" customHeight="1" x14ac:dyDescent="0.15">
      <c r="A133" s="225" t="s">
        <v>161</v>
      </c>
      <c r="B133" s="226">
        <f t="shared" ref="B133:J133" si="1">SUM(B2:B132)</f>
        <v>3026</v>
      </c>
      <c r="C133" s="14">
        <f t="shared" si="1"/>
        <v>1063</v>
      </c>
      <c r="D133" s="14">
        <f t="shared" si="1"/>
        <v>2002</v>
      </c>
      <c r="E133" s="14">
        <f t="shared" si="1"/>
        <v>650</v>
      </c>
      <c r="F133" s="14">
        <f t="shared" si="1"/>
        <v>2022</v>
      </c>
      <c r="G133" s="14">
        <f t="shared" si="1"/>
        <v>17416</v>
      </c>
      <c r="H133" s="14">
        <f t="shared" si="1"/>
        <v>1132</v>
      </c>
      <c r="I133" s="14">
        <f t="shared" si="1"/>
        <v>357</v>
      </c>
      <c r="J133" s="14">
        <f t="shared" si="1"/>
        <v>27668</v>
      </c>
      <c r="K133" s="16"/>
    </row>
    <row r="134" spans="1:11" ht="14" customHeight="1" x14ac:dyDescent="0.15">
      <c r="A134" s="224"/>
      <c r="B134" s="38"/>
      <c r="C134" s="16"/>
      <c r="D134" s="16"/>
      <c r="E134" s="16"/>
      <c r="F134" s="16"/>
      <c r="G134" s="16"/>
      <c r="H134" s="16"/>
      <c r="I134" s="16"/>
      <c r="J134" s="16"/>
      <c r="K134" s="16"/>
    </row>
    <row r="135" spans="1:11" ht="14" customHeight="1" x14ac:dyDescent="0.15">
      <c r="A135" s="227" t="s">
        <v>162</v>
      </c>
      <c r="B135" s="226">
        <f t="shared" ref="B135:J135" si="2">COUNT(B2:B119)</f>
        <v>26</v>
      </c>
      <c r="C135" s="14">
        <f t="shared" si="2"/>
        <v>46</v>
      </c>
      <c r="D135" s="14">
        <f t="shared" si="2"/>
        <v>26</v>
      </c>
      <c r="E135" s="14">
        <f t="shared" si="2"/>
        <v>24</v>
      </c>
      <c r="F135" s="14">
        <f t="shared" si="2"/>
        <v>31</v>
      </c>
      <c r="G135" s="14">
        <f t="shared" si="2"/>
        <v>47</v>
      </c>
      <c r="H135" s="14">
        <f t="shared" si="2"/>
        <v>23</v>
      </c>
      <c r="I135" s="14">
        <f t="shared" si="2"/>
        <v>15</v>
      </c>
      <c r="J135" s="14">
        <f t="shared" si="2"/>
        <v>57</v>
      </c>
      <c r="K135" s="16"/>
    </row>
    <row r="136" spans="1:11" ht="14.25" customHeight="1" x14ac:dyDescent="0.15">
      <c r="A136" s="228"/>
      <c r="B136" s="16"/>
      <c r="C136" s="16"/>
      <c r="D136" s="16"/>
      <c r="E136" s="16"/>
      <c r="F136" s="16"/>
      <c r="G136" s="16"/>
      <c r="H136" s="16"/>
      <c r="I136" s="16"/>
      <c r="J136" s="16"/>
      <c r="K136" s="16"/>
    </row>
    <row r="137" spans="1:11" ht="13.75" customHeight="1" x14ac:dyDescent="0.15">
      <c r="A137" s="221" t="s">
        <v>405</v>
      </c>
      <c r="B137" s="14">
        <v>3</v>
      </c>
      <c r="C137" s="14">
        <v>2</v>
      </c>
      <c r="D137" s="14">
        <v>4</v>
      </c>
      <c r="E137" s="14">
        <v>4</v>
      </c>
      <c r="F137" s="14">
        <v>1</v>
      </c>
      <c r="G137" s="14">
        <v>3</v>
      </c>
      <c r="H137" s="14">
        <v>2</v>
      </c>
      <c r="I137" s="14">
        <v>9</v>
      </c>
      <c r="J137" s="222" t="s">
        <v>513</v>
      </c>
      <c r="K137" s="16"/>
    </row>
    <row r="138" spans="1:11" ht="13.75" customHeight="1" x14ac:dyDescent="0.15">
      <c r="A138" s="221" t="s">
        <v>164</v>
      </c>
      <c r="B138" s="14">
        <v>1</v>
      </c>
      <c r="C138" s="222" t="s">
        <v>456</v>
      </c>
      <c r="D138" s="14">
        <v>1</v>
      </c>
      <c r="E138" s="14">
        <v>1</v>
      </c>
      <c r="F138" s="14">
        <v>1</v>
      </c>
      <c r="G138" s="222" t="s">
        <v>514</v>
      </c>
      <c r="H138" s="14">
        <v>1</v>
      </c>
      <c r="I138" s="16"/>
      <c r="J138" s="222" t="s">
        <v>166</v>
      </c>
      <c r="K138" s="16"/>
    </row>
    <row r="139" spans="1:11" ht="13.75" customHeight="1" x14ac:dyDescent="0.15">
      <c r="A139" s="221" t="s">
        <v>178</v>
      </c>
      <c r="B139" s="14">
        <v>3</v>
      </c>
      <c r="C139" s="14">
        <v>8</v>
      </c>
      <c r="D139" s="14">
        <v>4</v>
      </c>
      <c r="E139" s="14">
        <v>1.5</v>
      </c>
      <c r="F139" s="14">
        <v>6</v>
      </c>
      <c r="G139" s="14">
        <v>13</v>
      </c>
      <c r="H139" s="14">
        <v>6</v>
      </c>
      <c r="I139" s="16"/>
      <c r="J139" s="14">
        <f>SUM(B139:H139)</f>
        <v>41.5</v>
      </c>
      <c r="K139" s="16"/>
    </row>
    <row r="140" spans="1:11" ht="13.75" customHeight="1" x14ac:dyDescent="0.15">
      <c r="A140" s="221" t="s">
        <v>179</v>
      </c>
      <c r="B140" s="14">
        <v>6</v>
      </c>
      <c r="C140" s="14">
        <v>1</v>
      </c>
      <c r="D140" s="14">
        <v>3</v>
      </c>
      <c r="E140" s="14">
        <v>6.5</v>
      </c>
      <c r="F140" s="14">
        <v>4</v>
      </c>
      <c r="G140" s="14">
        <v>2</v>
      </c>
      <c r="H140" s="14">
        <v>4</v>
      </c>
      <c r="I140" s="16"/>
      <c r="J140" s="14">
        <f>SUM(B140:H140)</f>
        <v>26.5</v>
      </c>
      <c r="K140" s="16"/>
    </row>
    <row r="141" spans="1:11" ht="13.75" customHeight="1" x14ac:dyDescent="0.15">
      <c r="A141" s="221" t="s">
        <v>406</v>
      </c>
      <c r="B141" s="14">
        <v>6</v>
      </c>
      <c r="C141" s="14">
        <v>16</v>
      </c>
      <c r="D141" s="14">
        <v>7</v>
      </c>
      <c r="E141" s="14">
        <v>8</v>
      </c>
      <c r="F141" s="14">
        <v>8</v>
      </c>
      <c r="G141" s="14">
        <v>13</v>
      </c>
      <c r="H141" s="14">
        <v>8</v>
      </c>
      <c r="I141" s="16"/>
      <c r="J141" s="14">
        <f>SUM(B141:H141)</f>
        <v>66</v>
      </c>
      <c r="K141" s="14">
        <f>PRODUCT(J141*0.625)</f>
        <v>41.25</v>
      </c>
    </row>
    <row r="142" spans="1:11" ht="13.75" customHeight="1" x14ac:dyDescent="0.15">
      <c r="A142" s="221" t="s">
        <v>407</v>
      </c>
      <c r="B142" s="14">
        <v>180</v>
      </c>
      <c r="C142" s="14">
        <v>60</v>
      </c>
      <c r="D142" s="14">
        <v>120</v>
      </c>
      <c r="E142" s="14">
        <v>112</v>
      </c>
      <c r="F142" s="14">
        <v>75</v>
      </c>
      <c r="G142" s="14">
        <v>72</v>
      </c>
      <c r="H142" s="14">
        <v>75</v>
      </c>
      <c r="I142" s="16"/>
      <c r="J142" s="14">
        <f>SUM(B142:H142)</f>
        <v>694</v>
      </c>
      <c r="K142" s="14">
        <f>PRODUCT(J142*0.625)</f>
        <v>433.75</v>
      </c>
    </row>
    <row r="143" spans="1:11" ht="13.75" customHeight="1" x14ac:dyDescent="0.15">
      <c r="A143" s="221" t="s">
        <v>408</v>
      </c>
      <c r="B143" s="16"/>
      <c r="C143" s="16"/>
      <c r="D143" s="16"/>
      <c r="E143" s="16"/>
      <c r="F143" s="16"/>
      <c r="G143" s="16"/>
      <c r="H143" s="16"/>
      <c r="I143" s="14">
        <v>9</v>
      </c>
      <c r="J143" s="16"/>
      <c r="K143" s="16"/>
    </row>
    <row r="144" spans="1:11" ht="13.75" customHeight="1" x14ac:dyDescent="0.15">
      <c r="A144" s="221" t="s">
        <v>183</v>
      </c>
      <c r="B144" s="16"/>
      <c r="C144" s="16"/>
      <c r="D144" s="16"/>
      <c r="E144" s="16"/>
      <c r="F144" s="14">
        <v>2</v>
      </c>
      <c r="G144" s="14">
        <v>2</v>
      </c>
      <c r="H144" s="16"/>
      <c r="I144" s="16"/>
      <c r="J144" s="14">
        <f>SUM(B144:H144)</f>
        <v>4</v>
      </c>
      <c r="K144" s="16"/>
    </row>
    <row r="145" spans="1:11" ht="13.75" customHeight="1" x14ac:dyDescent="0.15">
      <c r="A145" s="221" t="s">
        <v>409</v>
      </c>
      <c r="B145" s="16"/>
      <c r="C145" s="16"/>
      <c r="D145" s="16"/>
      <c r="E145" s="16"/>
      <c r="F145" s="14">
        <v>60</v>
      </c>
      <c r="G145" s="14">
        <v>54.5</v>
      </c>
      <c r="H145" s="16"/>
      <c r="I145" s="16"/>
      <c r="J145" s="14">
        <f>SUM(B145:H145)</f>
        <v>114.5</v>
      </c>
      <c r="K145" s="14">
        <f>PRODUCT(J145*0.625)</f>
        <v>71.5625</v>
      </c>
    </row>
    <row r="146" spans="1:11" ht="13.75" customHeight="1" x14ac:dyDescent="0.15">
      <c r="A146" s="221" t="s">
        <v>185</v>
      </c>
      <c r="B146" s="16"/>
      <c r="C146" s="16"/>
      <c r="D146" s="16"/>
      <c r="E146" s="16"/>
      <c r="F146" s="16"/>
      <c r="G146" s="16"/>
      <c r="H146" s="16"/>
      <c r="I146" s="16"/>
      <c r="J146" s="222" t="s">
        <v>227</v>
      </c>
      <c r="K146" s="16"/>
    </row>
    <row r="147" spans="1:11" ht="13.75" customHeight="1" x14ac:dyDescent="0.15">
      <c r="A147" s="221" t="s">
        <v>247</v>
      </c>
      <c r="B147" s="16"/>
      <c r="C147" s="16"/>
      <c r="D147" s="16"/>
      <c r="E147" s="16"/>
      <c r="F147" s="16"/>
      <c r="G147" s="16"/>
      <c r="H147" s="16"/>
      <c r="I147" s="16"/>
      <c r="J147" s="14">
        <v>700</v>
      </c>
      <c r="K147" s="16"/>
    </row>
    <row r="148" spans="1:11" ht="13.75" customHeight="1" x14ac:dyDescent="0.15">
      <c r="A148" s="221" t="s">
        <v>248</v>
      </c>
      <c r="B148" s="16"/>
      <c r="C148" s="16"/>
      <c r="D148" s="16"/>
      <c r="E148" s="16"/>
      <c r="F148" s="16"/>
      <c r="G148" s="16"/>
      <c r="H148" s="16"/>
      <c r="I148" s="16"/>
      <c r="J148" s="14">
        <v>1750</v>
      </c>
      <c r="K148" s="16"/>
    </row>
    <row r="149" spans="1:11" ht="13.75" customHeight="1" x14ac:dyDescent="0.15">
      <c r="A149" s="221" t="s">
        <v>249</v>
      </c>
      <c r="B149" s="16"/>
      <c r="C149" s="16"/>
      <c r="D149" s="16"/>
      <c r="E149" s="16"/>
      <c r="F149" s="16"/>
      <c r="G149" s="16"/>
      <c r="H149" s="16"/>
      <c r="I149" s="16"/>
      <c r="J149" s="16"/>
      <c r="K149" s="16"/>
    </row>
    <row r="150" spans="1:11" ht="13.75" customHeight="1" x14ac:dyDescent="0.15">
      <c r="A150" s="221" t="s">
        <v>250</v>
      </c>
      <c r="B150" s="16"/>
      <c r="C150" s="16"/>
      <c r="D150" s="16"/>
      <c r="E150" s="16"/>
      <c r="F150" s="16"/>
      <c r="G150" s="16"/>
      <c r="H150" s="16"/>
      <c r="I150" s="16"/>
      <c r="J150" s="16"/>
      <c r="K150" s="16"/>
    </row>
    <row r="151" spans="1:11" ht="13.75" customHeight="1" x14ac:dyDescent="0.15">
      <c r="A151" s="221" t="s">
        <v>251</v>
      </c>
      <c r="B151" s="16"/>
      <c r="C151" s="16"/>
      <c r="D151" s="16"/>
      <c r="E151" s="16"/>
      <c r="F151" s="16"/>
      <c r="G151" s="16"/>
      <c r="H151" s="16"/>
      <c r="I151" s="16"/>
      <c r="J151" s="16"/>
      <c r="K151" s="16"/>
    </row>
    <row r="152" spans="1:11" ht="13.75" customHeight="1" x14ac:dyDescent="0.15">
      <c r="A152" s="16"/>
      <c r="B152" s="16"/>
      <c r="C152" s="16"/>
      <c r="D152" s="16"/>
      <c r="E152" s="16"/>
      <c r="F152" s="16"/>
      <c r="G152" s="16"/>
      <c r="H152" s="16"/>
      <c r="I152" s="16"/>
      <c r="J152" s="16"/>
      <c r="K152" s="16"/>
    </row>
    <row r="153" spans="1:11" ht="13.75" customHeight="1" x14ac:dyDescent="0.15">
      <c r="A153" s="221" t="s">
        <v>253</v>
      </c>
      <c r="B153" s="222" t="s">
        <v>289</v>
      </c>
      <c r="C153" s="16"/>
      <c r="D153" s="16"/>
      <c r="E153" s="16"/>
      <c r="F153" s="16"/>
      <c r="G153" s="16"/>
      <c r="H153" s="16"/>
      <c r="I153" s="16"/>
      <c r="J153" s="16"/>
      <c r="K153" s="16"/>
    </row>
    <row r="154" spans="1:11" ht="13.75" customHeight="1" x14ac:dyDescent="0.15">
      <c r="A154" s="16"/>
      <c r="B154" s="16"/>
      <c r="C154" s="16"/>
      <c r="D154" s="16"/>
      <c r="E154" s="16"/>
      <c r="F154" s="16"/>
      <c r="G154" s="16"/>
      <c r="H154" s="16"/>
      <c r="I154" s="16"/>
      <c r="J154" s="16"/>
      <c r="K154" s="16"/>
    </row>
    <row r="155" spans="1:11" ht="13.75" customHeight="1" x14ac:dyDescent="0.15">
      <c r="A155" s="221" t="s">
        <v>428</v>
      </c>
      <c r="B155" s="222" t="s">
        <v>515</v>
      </c>
      <c r="C155" s="16"/>
      <c r="D155" s="16"/>
      <c r="E155" s="16"/>
      <c r="F155" s="16"/>
      <c r="G155" s="16"/>
      <c r="H155" s="16"/>
      <c r="I155" s="16"/>
      <c r="J155" s="16"/>
      <c r="K155" s="16"/>
    </row>
    <row r="156" spans="1:11" ht="13.75" customHeight="1" x14ac:dyDescent="0.15">
      <c r="A156" s="221" t="s">
        <v>439</v>
      </c>
      <c r="B156" s="222" t="s">
        <v>412</v>
      </c>
      <c r="C156" s="16"/>
      <c r="D156" s="16"/>
      <c r="E156" s="16"/>
      <c r="F156" s="16"/>
      <c r="G156" s="16"/>
      <c r="H156" s="16"/>
      <c r="I156" s="16"/>
      <c r="J156" s="16"/>
      <c r="K156" s="16"/>
    </row>
    <row r="157" spans="1:11" ht="13.75" customHeight="1" x14ac:dyDescent="0.15">
      <c r="A157" s="221" t="s">
        <v>440</v>
      </c>
      <c r="B157" s="222" t="s">
        <v>516</v>
      </c>
      <c r="C157" s="16"/>
      <c r="D157" s="16"/>
      <c r="E157" s="16"/>
      <c r="F157" s="16"/>
      <c r="G157" s="16"/>
      <c r="H157" s="16"/>
      <c r="I157" s="16"/>
      <c r="J157" s="16"/>
      <c r="K157" s="16"/>
    </row>
    <row r="158" spans="1:11" ht="13.75" customHeight="1" x14ac:dyDescent="0.15">
      <c r="A158" s="221" t="s">
        <v>442</v>
      </c>
      <c r="B158" s="222" t="s">
        <v>517</v>
      </c>
      <c r="C158" s="16"/>
      <c r="D158" s="16"/>
      <c r="E158" s="16"/>
      <c r="F158" s="16"/>
      <c r="G158" s="16"/>
      <c r="H158" s="16"/>
      <c r="I158" s="16"/>
      <c r="J158" s="16"/>
      <c r="K158" s="16"/>
    </row>
    <row r="159" spans="1:11" ht="13.75" customHeight="1" x14ac:dyDescent="0.15">
      <c r="A159" s="221" t="s">
        <v>443</v>
      </c>
      <c r="B159" s="222" t="s">
        <v>518</v>
      </c>
      <c r="C159" s="16"/>
      <c r="D159" s="16"/>
      <c r="E159" s="16"/>
      <c r="F159" s="16"/>
      <c r="G159" s="16"/>
      <c r="H159" s="16"/>
      <c r="I159" s="16"/>
      <c r="J159" s="16"/>
      <c r="K159" s="16"/>
    </row>
    <row r="160" spans="1:11" ht="13.75" customHeight="1" x14ac:dyDescent="0.15">
      <c r="A160" s="221" t="s">
        <v>445</v>
      </c>
      <c r="B160" s="222" t="s">
        <v>519</v>
      </c>
      <c r="C160" s="16"/>
      <c r="D160" s="16"/>
      <c r="E160" s="16"/>
      <c r="F160" s="16"/>
      <c r="G160" s="16"/>
      <c r="H160" s="16"/>
      <c r="I160" s="16"/>
      <c r="J160" s="16"/>
      <c r="K160" s="16"/>
    </row>
    <row r="161" spans="1:11" ht="13.75" customHeight="1" x14ac:dyDescent="0.15">
      <c r="A161" s="221" t="s">
        <v>449</v>
      </c>
      <c r="B161" s="222" t="s">
        <v>520</v>
      </c>
      <c r="C161" s="16"/>
      <c r="D161" s="16"/>
      <c r="E161" s="16"/>
      <c r="F161" s="16"/>
      <c r="G161" s="16"/>
      <c r="H161" s="16"/>
      <c r="I161" s="16"/>
      <c r="J161" s="16"/>
      <c r="K161" s="16"/>
    </row>
    <row r="162" spans="1:11" ht="13.75" customHeight="1" x14ac:dyDescent="0.15">
      <c r="A162" s="221" t="s">
        <v>417</v>
      </c>
      <c r="B162" s="222" t="s">
        <v>521</v>
      </c>
      <c r="C162" s="16"/>
      <c r="D162" s="16"/>
      <c r="E162" s="16"/>
      <c r="F162" s="16"/>
      <c r="G162" s="16"/>
      <c r="H162" s="16"/>
      <c r="I162" s="16"/>
      <c r="J162" s="16"/>
      <c r="K162" s="16"/>
    </row>
    <row r="163" spans="1:11" ht="13.75" customHeight="1" x14ac:dyDescent="0.15">
      <c r="A163" s="16"/>
      <c r="B163" s="16"/>
      <c r="C163" s="16"/>
      <c r="D163" s="16"/>
      <c r="E163" s="16"/>
      <c r="F163" s="16"/>
      <c r="G163" s="16"/>
      <c r="H163" s="16"/>
      <c r="I163" s="16"/>
      <c r="J163" s="16"/>
      <c r="K163" s="16"/>
    </row>
    <row r="164" spans="1:11" ht="13.75" customHeight="1" x14ac:dyDescent="0.15">
      <c r="A164" s="16"/>
      <c r="B164" s="16"/>
      <c r="C164" s="16"/>
      <c r="D164" s="16"/>
      <c r="E164" s="16"/>
      <c r="F164" s="16"/>
      <c r="G164" s="16"/>
      <c r="H164" s="16"/>
      <c r="I164" s="16"/>
      <c r="J164" s="16"/>
      <c r="K164" s="16"/>
    </row>
    <row r="165" spans="1:11" ht="13.75" customHeight="1" x14ac:dyDescent="0.15">
      <c r="A165" s="16"/>
      <c r="B165" s="16"/>
      <c r="C165" s="16"/>
      <c r="D165" s="16"/>
      <c r="E165" s="16"/>
      <c r="F165" s="16"/>
      <c r="G165" s="16"/>
      <c r="H165" s="16"/>
      <c r="I165" s="16"/>
      <c r="J165" s="16"/>
      <c r="K165" s="16"/>
    </row>
    <row r="166" spans="1:11" ht="13.75" customHeight="1" x14ac:dyDescent="0.15">
      <c r="A166" s="16"/>
      <c r="B166" s="16"/>
      <c r="C166" s="16"/>
      <c r="D166" s="16"/>
      <c r="E166" s="16"/>
      <c r="F166" s="16"/>
      <c r="G166" s="16"/>
      <c r="H166" s="16"/>
      <c r="I166" s="16"/>
      <c r="J166" s="16"/>
      <c r="K166" s="16"/>
    </row>
  </sheetData>
  <pageMargins left="0.75" right="0.75" top="1" bottom="1" header="0.5" footer="0.5"/>
  <pageSetup orientation="portrait"/>
  <headerFooter>
    <oddHeader>&amp;L&amp;"Arial,Regular"&amp;10&amp;K0000002003 totals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66"/>
  <sheetViews>
    <sheetView showGridLines="0" workbookViewId="0"/>
  </sheetViews>
  <sheetFormatPr baseColWidth="10" defaultColWidth="8.83203125" defaultRowHeight="13" customHeight="1" x14ac:dyDescent="0.15"/>
  <cols>
    <col min="1" max="1" width="32.5" style="5" customWidth="1"/>
    <col min="2" max="10" width="8.83203125" style="5" customWidth="1"/>
    <col min="11" max="11" width="11.33203125" style="5" customWidth="1"/>
    <col min="12" max="12" width="20.83203125" style="5" customWidth="1"/>
    <col min="13" max="13" width="7.33203125" style="5" customWidth="1"/>
    <col min="14" max="14" width="8.83203125" style="5" customWidth="1"/>
    <col min="15" max="16384" width="8.83203125" style="5"/>
  </cols>
  <sheetData>
    <row r="1" spans="1:13" ht="13.75" customHeight="1" x14ac:dyDescent="0.15">
      <c r="A1" s="223" t="s">
        <v>523</v>
      </c>
      <c r="B1" s="222" t="s">
        <v>428</v>
      </c>
      <c r="C1" s="222" t="s">
        <v>429</v>
      </c>
      <c r="D1" s="222" t="s">
        <v>430</v>
      </c>
      <c r="E1" s="222" t="s">
        <v>431</v>
      </c>
      <c r="F1" s="222" t="s">
        <v>432</v>
      </c>
      <c r="G1" s="222" t="s">
        <v>421</v>
      </c>
      <c r="H1" s="222" t="s">
        <v>363</v>
      </c>
      <c r="I1" s="222" t="s">
        <v>364</v>
      </c>
      <c r="J1" s="222" t="s">
        <v>365</v>
      </c>
      <c r="K1" s="222" t="s">
        <v>524</v>
      </c>
      <c r="L1" s="222" t="s">
        <v>525</v>
      </c>
      <c r="M1" s="222" t="s">
        <v>370</v>
      </c>
    </row>
    <row r="2" spans="1:13" ht="13.75" customHeight="1" x14ac:dyDescent="0.15">
      <c r="A2" s="79" t="s">
        <v>39</v>
      </c>
      <c r="B2" s="38"/>
      <c r="C2" s="16"/>
      <c r="D2" s="16"/>
      <c r="E2" s="16"/>
      <c r="F2" s="16"/>
      <c r="G2" s="16"/>
      <c r="H2" s="16"/>
      <c r="I2" s="16"/>
      <c r="J2" s="14">
        <f t="shared" ref="J2:J33" si="0">SUM(B2:I2)</f>
        <v>0</v>
      </c>
      <c r="K2" s="14">
        <v>1</v>
      </c>
      <c r="L2" s="14">
        <v>2</v>
      </c>
      <c r="M2" s="16"/>
    </row>
    <row r="3" spans="1:13" ht="13.75" customHeight="1" x14ac:dyDescent="0.15">
      <c r="A3" s="79" t="s">
        <v>40</v>
      </c>
      <c r="B3" s="38"/>
      <c r="C3" s="16"/>
      <c r="D3" s="16"/>
      <c r="E3" s="16"/>
      <c r="F3" s="16"/>
      <c r="G3" s="16"/>
      <c r="H3" s="16"/>
      <c r="I3" s="16"/>
      <c r="J3" s="14">
        <f t="shared" si="0"/>
        <v>0</v>
      </c>
      <c r="K3" s="14">
        <v>1</v>
      </c>
      <c r="L3" s="14">
        <v>1</v>
      </c>
      <c r="M3" s="16"/>
    </row>
    <row r="4" spans="1:13" ht="13.75" customHeight="1" x14ac:dyDescent="0.15">
      <c r="A4" s="79" t="s">
        <v>42</v>
      </c>
      <c r="B4" s="38"/>
      <c r="C4" s="16"/>
      <c r="D4" s="16"/>
      <c r="E4" s="16"/>
      <c r="F4" s="16"/>
      <c r="G4" s="16"/>
      <c r="H4" s="16"/>
      <c r="I4" s="16"/>
      <c r="J4" s="14">
        <f t="shared" si="0"/>
        <v>0</v>
      </c>
      <c r="K4" s="14">
        <v>16</v>
      </c>
      <c r="L4" s="14">
        <v>18</v>
      </c>
      <c r="M4" s="16"/>
    </row>
    <row r="5" spans="1:13" ht="13.75" customHeight="1" x14ac:dyDescent="0.15">
      <c r="A5" s="79" t="s">
        <v>17</v>
      </c>
      <c r="B5" s="38"/>
      <c r="C5" s="16"/>
      <c r="D5" s="16"/>
      <c r="E5" s="16"/>
      <c r="F5" s="16"/>
      <c r="G5" s="16"/>
      <c r="H5" s="16"/>
      <c r="I5" s="16"/>
      <c r="J5" s="14">
        <f t="shared" si="0"/>
        <v>0</v>
      </c>
      <c r="K5" s="14">
        <v>7</v>
      </c>
      <c r="L5" s="14">
        <v>1</v>
      </c>
      <c r="M5" s="16"/>
    </row>
    <row r="6" spans="1:13" ht="13.75" customHeight="1" x14ac:dyDescent="0.15">
      <c r="A6" s="79" t="s">
        <v>16</v>
      </c>
      <c r="B6" s="38"/>
      <c r="C6" s="16"/>
      <c r="D6" s="16"/>
      <c r="E6" s="16"/>
      <c r="F6" s="16"/>
      <c r="G6" s="16"/>
      <c r="H6" s="16"/>
      <c r="I6" s="16"/>
      <c r="J6" s="14">
        <f t="shared" si="0"/>
        <v>0</v>
      </c>
      <c r="K6" s="14">
        <v>4</v>
      </c>
      <c r="L6" s="14">
        <v>6</v>
      </c>
      <c r="M6" s="16"/>
    </row>
    <row r="7" spans="1:13" ht="13.75" customHeight="1" x14ac:dyDescent="0.15">
      <c r="A7" s="79" t="s">
        <v>374</v>
      </c>
      <c r="B7" s="38"/>
      <c r="C7" s="16"/>
      <c r="D7" s="16"/>
      <c r="E7" s="16"/>
      <c r="F7" s="16"/>
      <c r="G7" s="16"/>
      <c r="H7" s="16"/>
      <c r="I7" s="16"/>
      <c r="J7" s="14">
        <f t="shared" si="0"/>
        <v>0</v>
      </c>
      <c r="K7" s="14">
        <v>1</v>
      </c>
      <c r="L7" s="14">
        <v>2</v>
      </c>
      <c r="M7" s="16"/>
    </row>
    <row r="8" spans="1:13" ht="13.75" customHeight="1" x14ac:dyDescent="0.15">
      <c r="A8" s="79" t="s">
        <v>11</v>
      </c>
      <c r="B8" s="38"/>
      <c r="C8" s="16"/>
      <c r="D8" s="16"/>
      <c r="E8" s="16"/>
      <c r="F8" s="16"/>
      <c r="G8" s="16"/>
      <c r="H8" s="16"/>
      <c r="I8" s="16"/>
      <c r="J8" s="14">
        <f t="shared" si="0"/>
        <v>0</v>
      </c>
      <c r="K8" s="14">
        <v>3</v>
      </c>
      <c r="L8" s="14">
        <v>3</v>
      </c>
      <c r="M8" s="16"/>
    </row>
    <row r="9" spans="1:13" ht="13.75" customHeight="1" x14ac:dyDescent="0.15">
      <c r="A9" s="79" t="s">
        <v>15</v>
      </c>
      <c r="B9" s="38"/>
      <c r="C9" s="16"/>
      <c r="D9" s="16"/>
      <c r="E9" s="16"/>
      <c r="F9" s="16"/>
      <c r="G9" s="16"/>
      <c r="H9" s="16"/>
      <c r="I9" s="16"/>
      <c r="J9" s="14">
        <f t="shared" si="0"/>
        <v>0</v>
      </c>
      <c r="K9" s="14">
        <v>3695</v>
      </c>
      <c r="L9" s="14">
        <v>20</v>
      </c>
      <c r="M9" s="16"/>
    </row>
    <row r="10" spans="1:13" ht="13.75" customHeight="1" x14ac:dyDescent="0.15">
      <c r="A10" s="79" t="s">
        <v>22</v>
      </c>
      <c r="B10" s="38"/>
      <c r="C10" s="16"/>
      <c r="D10" s="16"/>
      <c r="E10" s="16"/>
      <c r="F10" s="16"/>
      <c r="G10" s="16"/>
      <c r="H10" s="16"/>
      <c r="I10" s="16"/>
      <c r="J10" s="14">
        <f t="shared" si="0"/>
        <v>0</v>
      </c>
      <c r="K10" s="14">
        <v>15453</v>
      </c>
      <c r="L10" s="14">
        <v>20</v>
      </c>
      <c r="M10" s="16"/>
    </row>
    <row r="11" spans="1:13" ht="13.75" customHeight="1" x14ac:dyDescent="0.15">
      <c r="A11" s="79" t="s">
        <v>21</v>
      </c>
      <c r="B11" s="38"/>
      <c r="C11" s="16"/>
      <c r="D11" s="16"/>
      <c r="E11" s="16"/>
      <c r="F11" s="16"/>
      <c r="G11" s="16"/>
      <c r="H11" s="16"/>
      <c r="I11" s="16"/>
      <c r="J11" s="14">
        <f t="shared" si="0"/>
        <v>0</v>
      </c>
      <c r="K11" s="14">
        <v>1187</v>
      </c>
      <c r="L11" s="14">
        <v>19</v>
      </c>
      <c r="M11" s="16"/>
    </row>
    <row r="12" spans="1:13" ht="13.75" customHeight="1" x14ac:dyDescent="0.15">
      <c r="A12" s="79" t="s">
        <v>19</v>
      </c>
      <c r="B12" s="38"/>
      <c r="C12" s="16"/>
      <c r="D12" s="16"/>
      <c r="E12" s="16"/>
      <c r="F12" s="16"/>
      <c r="G12" s="16"/>
      <c r="H12" s="16"/>
      <c r="I12" s="16"/>
      <c r="J12" s="14">
        <f t="shared" si="0"/>
        <v>0</v>
      </c>
      <c r="K12" s="14">
        <v>8</v>
      </c>
      <c r="L12" s="14">
        <v>5</v>
      </c>
      <c r="M12" s="16"/>
    </row>
    <row r="13" spans="1:13" ht="13.75" customHeight="1" x14ac:dyDescent="0.15">
      <c r="A13" s="79" t="s">
        <v>25</v>
      </c>
      <c r="B13" s="38"/>
      <c r="C13" s="16"/>
      <c r="D13" s="16"/>
      <c r="E13" s="16"/>
      <c r="F13" s="16"/>
      <c r="G13" s="16"/>
      <c r="H13" s="16"/>
      <c r="I13" s="16"/>
      <c r="J13" s="14">
        <f t="shared" si="0"/>
        <v>0</v>
      </c>
      <c r="K13" s="14">
        <v>5</v>
      </c>
      <c r="L13" s="14">
        <v>3</v>
      </c>
      <c r="M13" s="16"/>
    </row>
    <row r="14" spans="1:13" ht="13.75" customHeight="1" x14ac:dyDescent="0.15">
      <c r="A14" s="79" t="s">
        <v>24</v>
      </c>
      <c r="B14" s="38"/>
      <c r="C14" s="16"/>
      <c r="D14" s="16"/>
      <c r="E14" s="16"/>
      <c r="F14" s="16"/>
      <c r="G14" s="16"/>
      <c r="H14" s="16"/>
      <c r="I14" s="16"/>
      <c r="J14" s="14">
        <f t="shared" si="0"/>
        <v>0</v>
      </c>
      <c r="K14" s="14">
        <v>25</v>
      </c>
      <c r="L14" s="14">
        <v>10</v>
      </c>
      <c r="M14" s="16"/>
    </row>
    <row r="15" spans="1:13" ht="13.75" customHeight="1" x14ac:dyDescent="0.15">
      <c r="A15" s="79" t="s">
        <v>23</v>
      </c>
      <c r="B15" s="38"/>
      <c r="C15" s="16"/>
      <c r="D15" s="16"/>
      <c r="E15" s="16"/>
      <c r="F15" s="16"/>
      <c r="G15" s="16"/>
      <c r="H15" s="16"/>
      <c r="I15" s="16"/>
      <c r="J15" s="14">
        <f t="shared" si="0"/>
        <v>0</v>
      </c>
      <c r="K15" s="14">
        <v>1</v>
      </c>
      <c r="L15" s="14">
        <v>3</v>
      </c>
      <c r="M15" s="16"/>
    </row>
    <row r="16" spans="1:13" ht="13.75" customHeight="1" x14ac:dyDescent="0.15">
      <c r="A16" s="79" t="s">
        <v>18</v>
      </c>
      <c r="B16" s="38"/>
      <c r="C16" s="16"/>
      <c r="D16" s="16"/>
      <c r="E16" s="16"/>
      <c r="F16" s="16"/>
      <c r="G16" s="16"/>
      <c r="H16" s="16"/>
      <c r="I16" s="16"/>
      <c r="J16" s="14">
        <f t="shared" si="0"/>
        <v>0</v>
      </c>
      <c r="K16" s="14">
        <v>3</v>
      </c>
      <c r="L16" s="14">
        <v>7</v>
      </c>
      <c r="M16" s="16"/>
    </row>
    <row r="17" spans="1:13" ht="13.75" customHeight="1" x14ac:dyDescent="0.15">
      <c r="A17" s="79" t="s">
        <v>27</v>
      </c>
      <c r="B17" s="38"/>
      <c r="C17" s="16"/>
      <c r="D17" s="16"/>
      <c r="E17" s="16"/>
      <c r="F17" s="16"/>
      <c r="G17" s="16"/>
      <c r="H17" s="16"/>
      <c r="I17" s="16"/>
      <c r="J17" s="14">
        <f t="shared" si="0"/>
        <v>0</v>
      </c>
      <c r="K17" s="14">
        <v>1</v>
      </c>
      <c r="L17" s="14">
        <v>0</v>
      </c>
      <c r="M17" s="16"/>
    </row>
    <row r="18" spans="1:13" ht="13.75" customHeight="1" x14ac:dyDescent="0.15">
      <c r="A18" s="79" t="s">
        <v>28</v>
      </c>
      <c r="B18" s="38"/>
      <c r="C18" s="16"/>
      <c r="D18" s="16"/>
      <c r="E18" s="16"/>
      <c r="F18" s="16"/>
      <c r="G18" s="16"/>
      <c r="H18" s="16"/>
      <c r="I18" s="16"/>
      <c r="J18" s="14">
        <f t="shared" si="0"/>
        <v>0</v>
      </c>
      <c r="K18" s="14">
        <v>1</v>
      </c>
      <c r="L18" s="14">
        <v>1</v>
      </c>
      <c r="M18" s="16"/>
    </row>
    <row r="19" spans="1:13" ht="13.75" customHeight="1" x14ac:dyDescent="0.15">
      <c r="A19" s="79" t="s">
        <v>30</v>
      </c>
      <c r="B19" s="38"/>
      <c r="C19" s="16"/>
      <c r="D19" s="16"/>
      <c r="E19" s="16"/>
      <c r="F19" s="16"/>
      <c r="G19" s="16"/>
      <c r="H19" s="16"/>
      <c r="I19" s="16"/>
      <c r="J19" s="14">
        <f t="shared" si="0"/>
        <v>0</v>
      </c>
      <c r="K19" s="14">
        <v>8</v>
      </c>
      <c r="L19" s="14">
        <v>7</v>
      </c>
      <c r="M19" s="16"/>
    </row>
    <row r="20" spans="1:13" ht="13.75" customHeight="1" x14ac:dyDescent="0.15">
      <c r="A20" s="79" t="s">
        <v>32</v>
      </c>
      <c r="B20" s="38"/>
      <c r="C20" s="16"/>
      <c r="D20" s="16"/>
      <c r="E20" s="16"/>
      <c r="F20" s="16"/>
      <c r="G20" s="16"/>
      <c r="H20" s="16"/>
      <c r="I20" s="16"/>
      <c r="J20" s="14">
        <f t="shared" si="0"/>
        <v>0</v>
      </c>
      <c r="K20" s="14">
        <v>414</v>
      </c>
      <c r="L20" s="14">
        <v>17</v>
      </c>
      <c r="M20" s="16"/>
    </row>
    <row r="21" spans="1:13" ht="13.75" customHeight="1" x14ac:dyDescent="0.15">
      <c r="A21" s="79" t="s">
        <v>33</v>
      </c>
      <c r="B21" s="38"/>
      <c r="C21" s="16"/>
      <c r="D21" s="16"/>
      <c r="E21" s="16"/>
      <c r="F21" s="16"/>
      <c r="G21" s="16"/>
      <c r="H21" s="16"/>
      <c r="I21" s="16"/>
      <c r="J21" s="14">
        <f t="shared" si="0"/>
        <v>0</v>
      </c>
      <c r="K21" s="14">
        <v>1</v>
      </c>
      <c r="L21" s="14">
        <v>3</v>
      </c>
      <c r="M21" s="16"/>
    </row>
    <row r="22" spans="1:13" ht="13.75" customHeight="1" x14ac:dyDescent="0.15">
      <c r="A22" s="79" t="s">
        <v>31</v>
      </c>
      <c r="B22" s="38"/>
      <c r="C22" s="16"/>
      <c r="D22" s="16"/>
      <c r="E22" s="16"/>
      <c r="F22" s="16"/>
      <c r="G22" s="16"/>
      <c r="H22" s="16"/>
      <c r="I22" s="16"/>
      <c r="J22" s="14">
        <f t="shared" si="0"/>
        <v>0</v>
      </c>
      <c r="K22" s="14">
        <v>13</v>
      </c>
      <c r="L22" s="14">
        <v>6</v>
      </c>
      <c r="M22" s="16"/>
    </row>
    <row r="23" spans="1:13" ht="13.75" customHeight="1" x14ac:dyDescent="0.15">
      <c r="A23" s="79" t="s">
        <v>54</v>
      </c>
      <c r="B23" s="38"/>
      <c r="C23" s="16"/>
      <c r="D23" s="16"/>
      <c r="E23" s="16"/>
      <c r="F23" s="16"/>
      <c r="G23" s="16"/>
      <c r="H23" s="16"/>
      <c r="I23" s="16"/>
      <c r="J23" s="14">
        <f t="shared" si="0"/>
        <v>0</v>
      </c>
      <c r="K23" s="14">
        <v>1</v>
      </c>
      <c r="L23" s="14">
        <v>1</v>
      </c>
      <c r="M23" s="16"/>
    </row>
    <row r="24" spans="1:13" ht="13.75" customHeight="1" x14ac:dyDescent="0.15">
      <c r="A24" s="79" t="s">
        <v>57</v>
      </c>
      <c r="B24" s="38"/>
      <c r="C24" s="16"/>
      <c r="D24" s="16"/>
      <c r="E24" s="16"/>
      <c r="F24" s="16"/>
      <c r="G24" s="16"/>
      <c r="H24" s="16"/>
      <c r="I24" s="16"/>
      <c r="J24" s="14">
        <f t="shared" si="0"/>
        <v>0</v>
      </c>
      <c r="K24" s="14">
        <v>1</v>
      </c>
      <c r="L24" s="14">
        <v>1</v>
      </c>
      <c r="M24" s="16"/>
    </row>
    <row r="25" spans="1:13" ht="13.75" customHeight="1" x14ac:dyDescent="0.15">
      <c r="A25" s="79" t="s">
        <v>508</v>
      </c>
      <c r="B25" s="38"/>
      <c r="C25" s="16"/>
      <c r="D25" s="16"/>
      <c r="E25" s="16"/>
      <c r="F25" s="16"/>
      <c r="G25" s="16"/>
      <c r="H25" s="16"/>
      <c r="I25" s="16"/>
      <c r="J25" s="14">
        <f t="shared" si="0"/>
        <v>0</v>
      </c>
      <c r="K25" s="14">
        <v>1</v>
      </c>
      <c r="L25" s="14">
        <v>1</v>
      </c>
      <c r="M25" s="16"/>
    </row>
    <row r="26" spans="1:13" ht="13.75" customHeight="1" x14ac:dyDescent="0.15">
      <c r="A26" s="79" t="s">
        <v>60</v>
      </c>
      <c r="B26" s="38"/>
      <c r="C26" s="16"/>
      <c r="D26" s="16"/>
      <c r="E26" s="16"/>
      <c r="F26" s="16"/>
      <c r="G26" s="16"/>
      <c r="H26" s="16"/>
      <c r="I26" s="16"/>
      <c r="J26" s="14">
        <f t="shared" si="0"/>
        <v>0</v>
      </c>
      <c r="K26" s="14">
        <v>2</v>
      </c>
      <c r="L26" s="14">
        <v>2</v>
      </c>
      <c r="M26" s="16"/>
    </row>
    <row r="27" spans="1:13" ht="13.75" customHeight="1" x14ac:dyDescent="0.15">
      <c r="A27" s="79" t="s">
        <v>61</v>
      </c>
      <c r="B27" s="38"/>
      <c r="C27" s="16"/>
      <c r="D27" s="16"/>
      <c r="E27" s="16"/>
      <c r="F27" s="16"/>
      <c r="G27" s="16"/>
      <c r="H27" s="16"/>
      <c r="I27" s="16"/>
      <c r="J27" s="14">
        <f t="shared" si="0"/>
        <v>0</v>
      </c>
      <c r="K27" s="14">
        <v>5976</v>
      </c>
      <c r="L27" s="14">
        <v>19</v>
      </c>
      <c r="M27" s="16"/>
    </row>
    <row r="28" spans="1:13" ht="13.75" customHeight="1" x14ac:dyDescent="0.15">
      <c r="A28" s="79" t="s">
        <v>509</v>
      </c>
      <c r="B28" s="38"/>
      <c r="C28" s="16"/>
      <c r="D28" s="16"/>
      <c r="E28" s="16"/>
      <c r="F28" s="16"/>
      <c r="G28" s="16"/>
      <c r="H28" s="16"/>
      <c r="I28" s="16"/>
      <c r="J28" s="14">
        <f t="shared" si="0"/>
        <v>0</v>
      </c>
      <c r="K28" s="14">
        <v>268</v>
      </c>
      <c r="L28" s="14">
        <v>19</v>
      </c>
      <c r="M28" s="16"/>
    </row>
    <row r="29" spans="1:13" ht="13.75" customHeight="1" x14ac:dyDescent="0.15">
      <c r="A29" s="79" t="s">
        <v>66</v>
      </c>
      <c r="B29" s="38"/>
      <c r="C29" s="16"/>
      <c r="D29" s="16"/>
      <c r="E29" s="16"/>
      <c r="F29" s="16"/>
      <c r="G29" s="16"/>
      <c r="H29" s="16"/>
      <c r="I29" s="16"/>
      <c r="J29" s="14">
        <f t="shared" si="0"/>
        <v>0</v>
      </c>
      <c r="K29" s="14">
        <v>2</v>
      </c>
      <c r="L29" s="14">
        <v>2</v>
      </c>
      <c r="M29" s="16"/>
    </row>
    <row r="30" spans="1:13" ht="13.75" customHeight="1" x14ac:dyDescent="0.15">
      <c r="A30" s="79" t="s">
        <v>64</v>
      </c>
      <c r="B30" s="38"/>
      <c r="C30" s="16"/>
      <c r="D30" s="16"/>
      <c r="E30" s="16"/>
      <c r="F30" s="16"/>
      <c r="G30" s="16"/>
      <c r="H30" s="16"/>
      <c r="I30" s="16"/>
      <c r="J30" s="14">
        <f t="shared" si="0"/>
        <v>0</v>
      </c>
      <c r="K30" s="14">
        <v>1</v>
      </c>
      <c r="L30" s="14">
        <v>2</v>
      </c>
      <c r="M30" s="16"/>
    </row>
    <row r="31" spans="1:13" ht="13.75" customHeight="1" x14ac:dyDescent="0.15">
      <c r="A31" s="79" t="s">
        <v>63</v>
      </c>
      <c r="B31" s="38"/>
      <c r="C31" s="16"/>
      <c r="D31" s="16"/>
      <c r="E31" s="16"/>
      <c r="F31" s="16"/>
      <c r="G31" s="16"/>
      <c r="H31" s="16"/>
      <c r="I31" s="16"/>
      <c r="J31" s="14">
        <f t="shared" si="0"/>
        <v>0</v>
      </c>
      <c r="K31" s="14">
        <v>1</v>
      </c>
      <c r="L31" s="14">
        <v>1</v>
      </c>
      <c r="M31" s="16"/>
    </row>
    <row r="32" spans="1:13" ht="13.75" customHeight="1" x14ac:dyDescent="0.15">
      <c r="A32" s="79" t="s">
        <v>65</v>
      </c>
      <c r="B32" s="38"/>
      <c r="C32" s="16"/>
      <c r="D32" s="16"/>
      <c r="E32" s="16"/>
      <c r="F32" s="16"/>
      <c r="G32" s="16"/>
      <c r="H32" s="16"/>
      <c r="I32" s="16"/>
      <c r="J32" s="14">
        <f t="shared" si="0"/>
        <v>0</v>
      </c>
      <c r="K32" s="14">
        <v>1</v>
      </c>
      <c r="L32" s="14">
        <v>1</v>
      </c>
      <c r="M32" s="16"/>
    </row>
    <row r="33" spans="1:13" ht="13.75" customHeight="1" x14ac:dyDescent="0.15">
      <c r="A33" s="79" t="s">
        <v>67</v>
      </c>
      <c r="B33" s="38"/>
      <c r="C33" s="16"/>
      <c r="D33" s="16"/>
      <c r="E33" s="16"/>
      <c r="F33" s="16"/>
      <c r="G33" s="16"/>
      <c r="H33" s="16"/>
      <c r="I33" s="16"/>
      <c r="J33" s="14">
        <f t="shared" si="0"/>
        <v>0</v>
      </c>
      <c r="K33" s="14">
        <v>11</v>
      </c>
      <c r="L33" s="14">
        <v>13</v>
      </c>
      <c r="M33" s="16"/>
    </row>
    <row r="34" spans="1:13" ht="13.75" customHeight="1" x14ac:dyDescent="0.15">
      <c r="A34" s="79" t="s">
        <v>44</v>
      </c>
      <c r="B34" s="38"/>
      <c r="C34" s="16"/>
      <c r="D34" s="16"/>
      <c r="E34" s="16"/>
      <c r="F34" s="16"/>
      <c r="G34" s="16"/>
      <c r="H34" s="16"/>
      <c r="I34" s="16"/>
      <c r="J34" s="14">
        <f t="shared" ref="J34:J65" si="1">SUM(B34:I34)</f>
        <v>0</v>
      </c>
      <c r="K34" s="14">
        <v>1</v>
      </c>
      <c r="L34" s="14">
        <v>1</v>
      </c>
      <c r="M34" s="16"/>
    </row>
    <row r="35" spans="1:13" ht="13.75" customHeight="1" x14ac:dyDescent="0.15">
      <c r="A35" s="79" t="s">
        <v>45</v>
      </c>
      <c r="B35" s="38"/>
      <c r="C35" s="16"/>
      <c r="D35" s="16"/>
      <c r="E35" s="16"/>
      <c r="F35" s="16"/>
      <c r="G35" s="16"/>
      <c r="H35" s="16"/>
      <c r="I35" s="16"/>
      <c r="J35" s="14">
        <f t="shared" si="1"/>
        <v>0</v>
      </c>
      <c r="K35" s="14">
        <v>6</v>
      </c>
      <c r="L35" s="14">
        <v>14</v>
      </c>
      <c r="M35" s="16"/>
    </row>
    <row r="36" spans="1:13" ht="13.75" customHeight="1" x14ac:dyDescent="0.15">
      <c r="A36" s="79" t="s">
        <v>46</v>
      </c>
      <c r="B36" s="38"/>
      <c r="C36" s="16"/>
      <c r="D36" s="16"/>
      <c r="E36" s="16"/>
      <c r="F36" s="16"/>
      <c r="G36" s="16"/>
      <c r="H36" s="16"/>
      <c r="I36" s="16"/>
      <c r="J36" s="14">
        <f t="shared" si="1"/>
        <v>0</v>
      </c>
      <c r="K36" s="14">
        <v>11</v>
      </c>
      <c r="L36" s="14">
        <v>19</v>
      </c>
      <c r="M36" s="16"/>
    </row>
    <row r="37" spans="1:13" ht="13.75" customHeight="1" x14ac:dyDescent="0.15">
      <c r="A37" s="79" t="s">
        <v>48</v>
      </c>
      <c r="B37" s="38"/>
      <c r="C37" s="16"/>
      <c r="D37" s="16"/>
      <c r="E37" s="16"/>
      <c r="F37" s="16"/>
      <c r="G37" s="16"/>
      <c r="H37" s="16"/>
      <c r="I37" s="16"/>
      <c r="J37" s="14">
        <f t="shared" si="1"/>
        <v>0</v>
      </c>
      <c r="K37" s="14">
        <v>8</v>
      </c>
      <c r="L37" s="14">
        <v>15</v>
      </c>
      <c r="M37" s="16"/>
    </row>
    <row r="38" spans="1:13" ht="13.75" customHeight="1" x14ac:dyDescent="0.15">
      <c r="A38" s="79" t="s">
        <v>49</v>
      </c>
      <c r="B38" s="38"/>
      <c r="C38" s="16"/>
      <c r="D38" s="16"/>
      <c r="E38" s="16"/>
      <c r="F38" s="16"/>
      <c r="G38" s="16"/>
      <c r="H38" s="16"/>
      <c r="I38" s="16"/>
      <c r="J38" s="14">
        <f t="shared" si="1"/>
        <v>0</v>
      </c>
      <c r="K38" s="14">
        <v>2</v>
      </c>
      <c r="L38" s="14">
        <v>11</v>
      </c>
      <c r="M38" s="16"/>
    </row>
    <row r="39" spans="1:13" ht="13.75" customHeight="1" x14ac:dyDescent="0.15">
      <c r="A39" s="79" t="s">
        <v>50</v>
      </c>
      <c r="B39" s="38"/>
      <c r="C39" s="16"/>
      <c r="D39" s="16"/>
      <c r="E39" s="16"/>
      <c r="F39" s="16"/>
      <c r="G39" s="16"/>
      <c r="H39" s="16"/>
      <c r="I39" s="16"/>
      <c r="J39" s="14">
        <f t="shared" si="1"/>
        <v>0</v>
      </c>
      <c r="K39" s="14">
        <v>1</v>
      </c>
      <c r="L39" s="14">
        <v>1</v>
      </c>
      <c r="M39" s="16"/>
    </row>
    <row r="40" spans="1:13" ht="13.75" customHeight="1" x14ac:dyDescent="0.15">
      <c r="A40" s="79" t="s">
        <v>51</v>
      </c>
      <c r="B40" s="38"/>
      <c r="C40" s="16"/>
      <c r="D40" s="16"/>
      <c r="E40" s="16"/>
      <c r="F40" s="16"/>
      <c r="G40" s="16"/>
      <c r="H40" s="16"/>
      <c r="I40" s="16"/>
      <c r="J40" s="14">
        <f t="shared" si="1"/>
        <v>0</v>
      </c>
      <c r="K40" s="14">
        <v>71</v>
      </c>
      <c r="L40" s="14">
        <v>19</v>
      </c>
      <c r="M40" s="16"/>
    </row>
    <row r="41" spans="1:13" ht="13.75" customHeight="1" x14ac:dyDescent="0.15">
      <c r="A41" s="79" t="s">
        <v>52</v>
      </c>
      <c r="B41" s="38"/>
      <c r="C41" s="16"/>
      <c r="D41" s="16"/>
      <c r="E41" s="16"/>
      <c r="F41" s="16"/>
      <c r="G41" s="16"/>
      <c r="H41" s="16"/>
      <c r="I41" s="16"/>
      <c r="J41" s="14">
        <f t="shared" si="1"/>
        <v>0</v>
      </c>
      <c r="K41" s="14">
        <v>23</v>
      </c>
      <c r="L41" s="14">
        <v>20</v>
      </c>
      <c r="M41" s="16"/>
    </row>
    <row r="42" spans="1:13" ht="13.75" customHeight="1" x14ac:dyDescent="0.15">
      <c r="A42" s="79" t="s">
        <v>85</v>
      </c>
      <c r="B42" s="38"/>
      <c r="C42" s="16"/>
      <c r="D42" s="16"/>
      <c r="E42" s="16"/>
      <c r="F42" s="16"/>
      <c r="G42" s="16"/>
      <c r="H42" s="16"/>
      <c r="I42" s="16"/>
      <c r="J42" s="14">
        <f t="shared" si="1"/>
        <v>0</v>
      </c>
      <c r="K42" s="14">
        <v>37</v>
      </c>
      <c r="L42" s="14">
        <v>20</v>
      </c>
      <c r="M42" s="16"/>
    </row>
    <row r="43" spans="1:13" ht="13.75" customHeight="1" x14ac:dyDescent="0.15">
      <c r="A43" s="79" t="s">
        <v>86</v>
      </c>
      <c r="B43" s="38"/>
      <c r="C43" s="16"/>
      <c r="D43" s="16"/>
      <c r="E43" s="16"/>
      <c r="F43" s="16"/>
      <c r="G43" s="16"/>
      <c r="H43" s="16"/>
      <c r="I43" s="16"/>
      <c r="J43" s="14">
        <f t="shared" si="1"/>
        <v>0</v>
      </c>
      <c r="K43" s="14">
        <v>1</v>
      </c>
      <c r="L43" s="14">
        <v>3</v>
      </c>
      <c r="M43" s="16"/>
    </row>
    <row r="44" spans="1:13" ht="13.75" customHeight="1" x14ac:dyDescent="0.15">
      <c r="A44" s="79" t="s">
        <v>87</v>
      </c>
      <c r="B44" s="38"/>
      <c r="C44" s="16"/>
      <c r="D44" s="16"/>
      <c r="E44" s="16"/>
      <c r="F44" s="16"/>
      <c r="G44" s="16"/>
      <c r="H44" s="16"/>
      <c r="I44" s="16"/>
      <c r="J44" s="14">
        <f t="shared" si="1"/>
        <v>0</v>
      </c>
      <c r="K44" s="14">
        <v>1</v>
      </c>
      <c r="L44" s="14">
        <v>0</v>
      </c>
      <c r="M44" s="16"/>
    </row>
    <row r="45" spans="1:13" ht="13.75" customHeight="1" x14ac:dyDescent="0.15">
      <c r="A45" s="79" t="s">
        <v>37</v>
      </c>
      <c r="B45" s="38"/>
      <c r="C45" s="16"/>
      <c r="D45" s="16"/>
      <c r="E45" s="16"/>
      <c r="F45" s="16"/>
      <c r="G45" s="16"/>
      <c r="H45" s="16"/>
      <c r="I45" s="16"/>
      <c r="J45" s="14">
        <f t="shared" si="1"/>
        <v>0</v>
      </c>
      <c r="K45" s="14">
        <v>10</v>
      </c>
      <c r="L45" s="14">
        <v>18</v>
      </c>
      <c r="M45" s="16"/>
    </row>
    <row r="46" spans="1:13" ht="13.75" customHeight="1" x14ac:dyDescent="0.15">
      <c r="A46" s="79" t="s">
        <v>35</v>
      </c>
      <c r="B46" s="38"/>
      <c r="C46" s="16"/>
      <c r="D46" s="16"/>
      <c r="E46" s="16"/>
      <c r="F46" s="16"/>
      <c r="G46" s="16"/>
      <c r="H46" s="16"/>
      <c r="I46" s="16"/>
      <c r="J46" s="14">
        <f t="shared" si="1"/>
        <v>0</v>
      </c>
      <c r="K46" s="14">
        <v>17</v>
      </c>
      <c r="L46" s="14">
        <v>2</v>
      </c>
      <c r="M46" s="16"/>
    </row>
    <row r="47" spans="1:13" ht="13.75" customHeight="1" x14ac:dyDescent="0.15">
      <c r="A47" s="79" t="s">
        <v>36</v>
      </c>
      <c r="B47" s="38"/>
      <c r="C47" s="16"/>
      <c r="D47" s="16"/>
      <c r="E47" s="16"/>
      <c r="F47" s="16"/>
      <c r="G47" s="16"/>
      <c r="H47" s="16"/>
      <c r="I47" s="16"/>
      <c r="J47" s="14">
        <f t="shared" si="1"/>
        <v>0</v>
      </c>
      <c r="K47" s="14">
        <v>3</v>
      </c>
      <c r="L47" s="14">
        <v>11</v>
      </c>
      <c r="M47" s="16"/>
    </row>
    <row r="48" spans="1:13" ht="13.75" customHeight="1" x14ac:dyDescent="0.15">
      <c r="A48" s="79" t="s">
        <v>38</v>
      </c>
      <c r="B48" s="38"/>
      <c r="C48" s="16"/>
      <c r="D48" s="16"/>
      <c r="E48" s="16"/>
      <c r="F48" s="16"/>
      <c r="G48" s="16"/>
      <c r="H48" s="16"/>
      <c r="I48" s="16"/>
      <c r="J48" s="14">
        <f t="shared" si="1"/>
        <v>0</v>
      </c>
      <c r="K48" s="14">
        <v>44</v>
      </c>
      <c r="L48" s="14">
        <v>13</v>
      </c>
      <c r="M48" s="16"/>
    </row>
    <row r="49" spans="1:13" ht="13.75" customHeight="1" x14ac:dyDescent="0.15">
      <c r="A49" s="79" t="s">
        <v>510</v>
      </c>
      <c r="B49" s="38"/>
      <c r="C49" s="16"/>
      <c r="D49" s="16"/>
      <c r="E49" s="16"/>
      <c r="F49" s="16"/>
      <c r="G49" s="16"/>
      <c r="H49" s="16"/>
      <c r="I49" s="16"/>
      <c r="J49" s="14">
        <f t="shared" si="1"/>
        <v>0</v>
      </c>
      <c r="K49" s="14">
        <v>1139</v>
      </c>
      <c r="L49" s="14">
        <v>20</v>
      </c>
      <c r="M49" s="16"/>
    </row>
    <row r="50" spans="1:13" ht="13.75" customHeight="1" x14ac:dyDescent="0.15">
      <c r="A50" s="79" t="s">
        <v>69</v>
      </c>
      <c r="B50" s="38"/>
      <c r="C50" s="16"/>
      <c r="D50" s="16"/>
      <c r="E50" s="16"/>
      <c r="F50" s="16"/>
      <c r="G50" s="16"/>
      <c r="H50" s="16"/>
      <c r="I50" s="16"/>
      <c r="J50" s="14">
        <f t="shared" si="1"/>
        <v>0</v>
      </c>
      <c r="K50" s="14">
        <v>762</v>
      </c>
      <c r="L50" s="14">
        <v>20</v>
      </c>
      <c r="M50" s="16"/>
    </row>
    <row r="51" spans="1:13" ht="13.75" customHeight="1" x14ac:dyDescent="0.15">
      <c r="A51" s="79" t="s">
        <v>75</v>
      </c>
      <c r="B51" s="38"/>
      <c r="C51" s="16"/>
      <c r="D51" s="16"/>
      <c r="E51" s="16"/>
      <c r="F51" s="16"/>
      <c r="G51" s="16"/>
      <c r="H51" s="16"/>
      <c r="I51" s="16"/>
      <c r="J51" s="14">
        <f t="shared" si="1"/>
        <v>0</v>
      </c>
      <c r="K51" s="14">
        <v>1</v>
      </c>
      <c r="L51" s="14">
        <v>2</v>
      </c>
      <c r="M51" s="16"/>
    </row>
    <row r="52" spans="1:13" ht="13.75" customHeight="1" x14ac:dyDescent="0.15">
      <c r="A52" s="79" t="s">
        <v>74</v>
      </c>
      <c r="B52" s="38"/>
      <c r="C52" s="16"/>
      <c r="D52" s="16"/>
      <c r="E52" s="16"/>
      <c r="F52" s="16"/>
      <c r="G52" s="16"/>
      <c r="H52" s="16"/>
      <c r="I52" s="16"/>
      <c r="J52" s="14">
        <f t="shared" si="1"/>
        <v>0</v>
      </c>
      <c r="K52" s="14">
        <v>4</v>
      </c>
      <c r="L52" s="14">
        <v>7</v>
      </c>
      <c r="M52" s="16"/>
    </row>
    <row r="53" spans="1:13" ht="13.75" customHeight="1" x14ac:dyDescent="0.15">
      <c r="A53" s="79" t="s">
        <v>71</v>
      </c>
      <c r="B53" s="38"/>
      <c r="C53" s="16"/>
      <c r="D53" s="16"/>
      <c r="E53" s="16"/>
      <c r="F53" s="16"/>
      <c r="G53" s="16"/>
      <c r="H53" s="16"/>
      <c r="I53" s="16"/>
      <c r="J53" s="14">
        <f t="shared" si="1"/>
        <v>0</v>
      </c>
      <c r="K53" s="14">
        <v>10</v>
      </c>
      <c r="L53" s="14">
        <v>16</v>
      </c>
      <c r="M53" s="16"/>
    </row>
    <row r="54" spans="1:13" ht="13.75" customHeight="1" x14ac:dyDescent="0.15">
      <c r="A54" s="79" t="s">
        <v>73</v>
      </c>
      <c r="B54" s="38"/>
      <c r="C54" s="16"/>
      <c r="D54" s="16"/>
      <c r="E54" s="16"/>
      <c r="F54" s="16"/>
      <c r="G54" s="16"/>
      <c r="H54" s="16"/>
      <c r="I54" s="16"/>
      <c r="J54" s="14">
        <f t="shared" si="1"/>
        <v>0</v>
      </c>
      <c r="K54" s="14">
        <v>1</v>
      </c>
      <c r="L54" s="14">
        <v>1</v>
      </c>
      <c r="M54" s="16"/>
    </row>
    <row r="55" spans="1:13" ht="13.75" customHeight="1" x14ac:dyDescent="0.15">
      <c r="A55" s="79" t="s">
        <v>70</v>
      </c>
      <c r="B55" s="38"/>
      <c r="C55" s="16"/>
      <c r="D55" s="16"/>
      <c r="E55" s="16"/>
      <c r="F55" s="16"/>
      <c r="G55" s="16"/>
      <c r="H55" s="16"/>
      <c r="I55" s="16"/>
      <c r="J55" s="14">
        <f t="shared" si="1"/>
        <v>0</v>
      </c>
      <c r="K55" s="14">
        <v>28</v>
      </c>
      <c r="L55" s="14">
        <v>15</v>
      </c>
      <c r="M55" s="16"/>
    </row>
    <row r="56" spans="1:13" ht="13.75" customHeight="1" x14ac:dyDescent="0.15">
      <c r="A56" s="79" t="s">
        <v>77</v>
      </c>
      <c r="B56" s="38"/>
      <c r="C56" s="16"/>
      <c r="D56" s="16"/>
      <c r="E56" s="16"/>
      <c r="F56" s="16"/>
      <c r="G56" s="16"/>
      <c r="H56" s="16"/>
      <c r="I56" s="16"/>
      <c r="J56" s="14">
        <f t="shared" si="1"/>
        <v>0</v>
      </c>
      <c r="K56" s="14">
        <v>9</v>
      </c>
      <c r="L56" s="14">
        <v>17</v>
      </c>
      <c r="M56" s="16"/>
    </row>
    <row r="57" spans="1:13" ht="13.75" customHeight="1" x14ac:dyDescent="0.15">
      <c r="A57" s="79" t="s">
        <v>79</v>
      </c>
      <c r="B57" s="38"/>
      <c r="C57" s="16"/>
      <c r="D57" s="16"/>
      <c r="E57" s="16"/>
      <c r="F57" s="16"/>
      <c r="G57" s="16"/>
      <c r="H57" s="16"/>
      <c r="I57" s="16"/>
      <c r="J57" s="14">
        <f t="shared" si="1"/>
        <v>0</v>
      </c>
      <c r="K57" s="14">
        <v>7</v>
      </c>
      <c r="L57" s="14">
        <v>10</v>
      </c>
      <c r="M57" s="16"/>
    </row>
    <row r="58" spans="1:13" ht="13.75" customHeight="1" x14ac:dyDescent="0.15">
      <c r="A58" s="79" t="s">
        <v>511</v>
      </c>
      <c r="B58" s="38"/>
      <c r="C58" s="16"/>
      <c r="D58" s="16"/>
      <c r="E58" s="16"/>
      <c r="F58" s="16"/>
      <c r="G58" s="16"/>
      <c r="H58" s="16"/>
      <c r="I58" s="16"/>
      <c r="J58" s="14">
        <f t="shared" si="1"/>
        <v>0</v>
      </c>
      <c r="K58" s="14">
        <v>7</v>
      </c>
      <c r="L58" s="14">
        <v>13</v>
      </c>
      <c r="M58" s="16"/>
    </row>
    <row r="59" spans="1:13" ht="13.75" customHeight="1" x14ac:dyDescent="0.15">
      <c r="A59" s="79" t="s">
        <v>78</v>
      </c>
      <c r="B59" s="38"/>
      <c r="C59" s="16"/>
      <c r="D59" s="16"/>
      <c r="E59" s="16"/>
      <c r="F59" s="16"/>
      <c r="G59" s="16"/>
      <c r="H59" s="16"/>
      <c r="I59" s="16"/>
      <c r="J59" s="14">
        <f t="shared" si="1"/>
        <v>0</v>
      </c>
      <c r="K59" s="14">
        <v>1</v>
      </c>
      <c r="L59" s="14">
        <v>1</v>
      </c>
      <c r="M59" s="16"/>
    </row>
    <row r="60" spans="1:13" ht="13.75" customHeight="1" x14ac:dyDescent="0.15">
      <c r="A60" s="79" t="s">
        <v>80</v>
      </c>
      <c r="B60" s="38"/>
      <c r="C60" s="16"/>
      <c r="D60" s="16"/>
      <c r="E60" s="16"/>
      <c r="F60" s="16"/>
      <c r="G60" s="16"/>
      <c r="H60" s="16"/>
      <c r="I60" s="16"/>
      <c r="J60" s="14">
        <f t="shared" si="1"/>
        <v>0</v>
      </c>
      <c r="K60" s="14">
        <v>1</v>
      </c>
      <c r="L60" s="14">
        <v>1</v>
      </c>
      <c r="M60" s="16"/>
    </row>
    <row r="61" spans="1:13" ht="13.75" customHeight="1" x14ac:dyDescent="0.15">
      <c r="A61" s="79" t="s">
        <v>81</v>
      </c>
      <c r="B61" s="38"/>
      <c r="C61" s="16"/>
      <c r="D61" s="16"/>
      <c r="E61" s="16"/>
      <c r="F61" s="16"/>
      <c r="G61" s="16"/>
      <c r="H61" s="16"/>
      <c r="I61" s="16"/>
      <c r="J61" s="14">
        <f t="shared" si="1"/>
        <v>0</v>
      </c>
      <c r="K61" s="14">
        <v>76</v>
      </c>
      <c r="L61" s="14">
        <v>20</v>
      </c>
      <c r="M61" s="16"/>
    </row>
    <row r="62" spans="1:13" ht="13.75" customHeight="1" x14ac:dyDescent="0.15">
      <c r="A62" s="79" t="s">
        <v>82</v>
      </c>
      <c r="B62" s="38"/>
      <c r="C62" s="16"/>
      <c r="D62" s="16"/>
      <c r="E62" s="16"/>
      <c r="F62" s="16"/>
      <c r="G62" s="16"/>
      <c r="H62" s="16"/>
      <c r="I62" s="16"/>
      <c r="J62" s="14">
        <f t="shared" si="1"/>
        <v>0</v>
      </c>
      <c r="K62" s="14">
        <v>25</v>
      </c>
      <c r="L62" s="14">
        <v>20</v>
      </c>
      <c r="M62" s="16"/>
    </row>
    <row r="63" spans="1:13" ht="13.75" customHeight="1" x14ac:dyDescent="0.15">
      <c r="A63" s="79" t="s">
        <v>84</v>
      </c>
      <c r="B63" s="38"/>
      <c r="C63" s="16"/>
      <c r="D63" s="16"/>
      <c r="E63" s="16"/>
      <c r="F63" s="16"/>
      <c r="G63" s="16"/>
      <c r="H63" s="16"/>
      <c r="I63" s="16"/>
      <c r="J63" s="14">
        <f t="shared" si="1"/>
        <v>0</v>
      </c>
      <c r="K63" s="14">
        <v>4</v>
      </c>
      <c r="L63" s="14">
        <v>11</v>
      </c>
      <c r="M63" s="16"/>
    </row>
    <row r="64" spans="1:13" ht="13.75" customHeight="1" x14ac:dyDescent="0.15">
      <c r="A64" s="79" t="s">
        <v>95</v>
      </c>
      <c r="B64" s="38"/>
      <c r="C64" s="16"/>
      <c r="D64" s="16"/>
      <c r="E64" s="16"/>
      <c r="F64" s="16"/>
      <c r="G64" s="16"/>
      <c r="H64" s="16"/>
      <c r="I64" s="16"/>
      <c r="J64" s="14">
        <f t="shared" si="1"/>
        <v>0</v>
      </c>
      <c r="K64" s="14">
        <v>218</v>
      </c>
      <c r="L64" s="14">
        <v>19</v>
      </c>
      <c r="M64" s="16"/>
    </row>
    <row r="65" spans="1:13" ht="13.75" customHeight="1" x14ac:dyDescent="0.15">
      <c r="A65" s="79" t="s">
        <v>91</v>
      </c>
      <c r="B65" s="38"/>
      <c r="C65" s="16"/>
      <c r="D65" s="16"/>
      <c r="E65" s="16"/>
      <c r="F65" s="16"/>
      <c r="G65" s="16"/>
      <c r="H65" s="16"/>
      <c r="I65" s="16"/>
      <c r="J65" s="14">
        <f t="shared" si="1"/>
        <v>0</v>
      </c>
      <c r="K65" s="14">
        <v>321</v>
      </c>
      <c r="L65" s="14">
        <v>20</v>
      </c>
      <c r="M65" s="16"/>
    </row>
    <row r="66" spans="1:13" ht="13.75" customHeight="1" x14ac:dyDescent="0.15">
      <c r="A66" s="79" t="s">
        <v>92</v>
      </c>
      <c r="B66" s="38"/>
      <c r="C66" s="16"/>
      <c r="D66" s="16"/>
      <c r="E66" s="16"/>
      <c r="F66" s="16"/>
      <c r="G66" s="16"/>
      <c r="H66" s="16"/>
      <c r="I66" s="16"/>
      <c r="J66" s="14">
        <f t="shared" ref="J66:J97" si="2">SUM(B66:I66)</f>
        <v>0</v>
      </c>
      <c r="K66" s="14">
        <v>1</v>
      </c>
      <c r="L66" s="14">
        <v>1</v>
      </c>
      <c r="M66" s="16"/>
    </row>
    <row r="67" spans="1:13" ht="13.75" customHeight="1" x14ac:dyDescent="0.15">
      <c r="A67" s="79" t="s">
        <v>93</v>
      </c>
      <c r="B67" s="38"/>
      <c r="C67" s="16"/>
      <c r="D67" s="16"/>
      <c r="E67" s="16"/>
      <c r="F67" s="16"/>
      <c r="G67" s="16"/>
      <c r="H67" s="16"/>
      <c r="I67" s="16"/>
      <c r="J67" s="14">
        <f t="shared" si="2"/>
        <v>0</v>
      </c>
      <c r="K67" s="14">
        <v>38844</v>
      </c>
      <c r="L67" s="14">
        <v>20</v>
      </c>
      <c r="M67" s="16"/>
    </row>
    <row r="68" spans="1:13" ht="13.75" customHeight="1" x14ac:dyDescent="0.15">
      <c r="A68" s="79" t="s">
        <v>98</v>
      </c>
      <c r="B68" s="38"/>
      <c r="C68" s="16"/>
      <c r="D68" s="16"/>
      <c r="E68" s="16"/>
      <c r="F68" s="16"/>
      <c r="G68" s="16"/>
      <c r="H68" s="16"/>
      <c r="I68" s="16"/>
      <c r="J68" s="14">
        <f t="shared" si="2"/>
        <v>0</v>
      </c>
      <c r="K68" s="14">
        <v>3</v>
      </c>
      <c r="L68" s="14">
        <v>1</v>
      </c>
      <c r="M68" s="16"/>
    </row>
    <row r="69" spans="1:13" ht="13.75" customHeight="1" x14ac:dyDescent="0.15">
      <c r="A69" s="79" t="s">
        <v>96</v>
      </c>
      <c r="B69" s="38"/>
      <c r="C69" s="16"/>
      <c r="D69" s="16"/>
      <c r="E69" s="16"/>
      <c r="F69" s="16"/>
      <c r="G69" s="16"/>
      <c r="H69" s="16"/>
      <c r="I69" s="16"/>
      <c r="J69" s="14">
        <f t="shared" si="2"/>
        <v>0</v>
      </c>
      <c r="K69" s="14">
        <v>498</v>
      </c>
      <c r="L69" s="14">
        <v>20</v>
      </c>
      <c r="M69" s="16"/>
    </row>
    <row r="70" spans="1:13" ht="13.75" customHeight="1" x14ac:dyDescent="0.15">
      <c r="A70" s="79" t="s">
        <v>97</v>
      </c>
      <c r="B70" s="38"/>
      <c r="C70" s="16"/>
      <c r="D70" s="16"/>
      <c r="E70" s="16"/>
      <c r="F70" s="16"/>
      <c r="G70" s="16"/>
      <c r="H70" s="16"/>
      <c r="I70" s="16"/>
      <c r="J70" s="14">
        <f t="shared" si="2"/>
        <v>0</v>
      </c>
      <c r="K70" s="14">
        <v>3</v>
      </c>
      <c r="L70" s="14">
        <v>0</v>
      </c>
      <c r="M70" s="16"/>
    </row>
    <row r="71" spans="1:13" ht="13.75" customHeight="1" x14ac:dyDescent="0.15">
      <c r="A71" s="79" t="s">
        <v>101</v>
      </c>
      <c r="B71" s="38"/>
      <c r="C71" s="16"/>
      <c r="D71" s="16"/>
      <c r="E71" s="16"/>
      <c r="F71" s="16"/>
      <c r="G71" s="16"/>
      <c r="H71" s="16"/>
      <c r="I71" s="16"/>
      <c r="J71" s="14">
        <f t="shared" si="2"/>
        <v>0</v>
      </c>
      <c r="K71" s="14">
        <v>18</v>
      </c>
      <c r="L71" s="14">
        <v>19</v>
      </c>
      <c r="M71" s="16"/>
    </row>
    <row r="72" spans="1:13" ht="13.75" customHeight="1" x14ac:dyDescent="0.15">
      <c r="A72" s="79" t="s">
        <v>100</v>
      </c>
      <c r="B72" s="38"/>
      <c r="C72" s="16"/>
      <c r="D72" s="16"/>
      <c r="E72" s="16"/>
      <c r="F72" s="16"/>
      <c r="G72" s="16"/>
      <c r="H72" s="16"/>
      <c r="I72" s="16"/>
      <c r="J72" s="14">
        <f t="shared" si="2"/>
        <v>0</v>
      </c>
      <c r="K72" s="14">
        <v>74</v>
      </c>
      <c r="L72" s="14">
        <v>20</v>
      </c>
      <c r="M72" s="16"/>
    </row>
    <row r="73" spans="1:13" ht="13.75" customHeight="1" x14ac:dyDescent="0.15">
      <c r="A73" s="79" t="s">
        <v>99</v>
      </c>
      <c r="B73" s="38"/>
      <c r="C73" s="16"/>
      <c r="D73" s="16"/>
      <c r="E73" s="16"/>
      <c r="F73" s="16"/>
      <c r="G73" s="16"/>
      <c r="H73" s="16"/>
      <c r="I73" s="16"/>
      <c r="J73" s="14">
        <f t="shared" si="2"/>
        <v>0</v>
      </c>
      <c r="K73" s="14">
        <v>58</v>
      </c>
      <c r="L73" s="14">
        <v>19</v>
      </c>
      <c r="M73" s="16"/>
    </row>
    <row r="74" spans="1:13" ht="13.75" customHeight="1" x14ac:dyDescent="0.15">
      <c r="A74" s="79" t="s">
        <v>103</v>
      </c>
      <c r="B74" s="38"/>
      <c r="C74" s="16"/>
      <c r="D74" s="16"/>
      <c r="E74" s="16"/>
      <c r="F74" s="16"/>
      <c r="G74" s="16"/>
      <c r="H74" s="16"/>
      <c r="I74" s="16"/>
      <c r="J74" s="14">
        <f t="shared" si="2"/>
        <v>0</v>
      </c>
      <c r="K74" s="14">
        <v>3</v>
      </c>
      <c r="L74" s="14">
        <v>15</v>
      </c>
      <c r="M74" s="16"/>
    </row>
    <row r="75" spans="1:13" ht="13.75" customHeight="1" x14ac:dyDescent="0.15">
      <c r="A75" s="79" t="s">
        <v>105</v>
      </c>
      <c r="B75" s="38"/>
      <c r="C75" s="16"/>
      <c r="D75" s="16"/>
      <c r="E75" s="16"/>
      <c r="F75" s="16"/>
      <c r="G75" s="16"/>
      <c r="H75" s="16"/>
      <c r="I75" s="16"/>
      <c r="J75" s="14">
        <f t="shared" si="2"/>
        <v>0</v>
      </c>
      <c r="K75" s="14">
        <v>1</v>
      </c>
      <c r="L75" s="14">
        <v>4</v>
      </c>
      <c r="M75" s="16"/>
    </row>
    <row r="76" spans="1:13" ht="13.75" customHeight="1" x14ac:dyDescent="0.15">
      <c r="A76" s="79" t="s">
        <v>106</v>
      </c>
      <c r="B76" s="38"/>
      <c r="C76" s="16"/>
      <c r="D76" s="16"/>
      <c r="E76" s="16"/>
      <c r="F76" s="16"/>
      <c r="G76" s="16"/>
      <c r="H76" s="16"/>
      <c r="I76" s="16"/>
      <c r="J76" s="14">
        <f t="shared" si="2"/>
        <v>0</v>
      </c>
      <c r="K76" s="14">
        <v>99</v>
      </c>
      <c r="L76" s="14">
        <v>19</v>
      </c>
      <c r="M76" s="16"/>
    </row>
    <row r="77" spans="1:13" ht="13.75" customHeight="1" x14ac:dyDescent="0.15">
      <c r="A77" s="79" t="s">
        <v>107</v>
      </c>
      <c r="B77" s="38"/>
      <c r="C77" s="16"/>
      <c r="D77" s="16"/>
      <c r="E77" s="16"/>
      <c r="F77" s="16"/>
      <c r="G77" s="16"/>
      <c r="H77" s="16"/>
      <c r="I77" s="16"/>
      <c r="J77" s="14">
        <f t="shared" si="2"/>
        <v>0</v>
      </c>
      <c r="K77" s="14">
        <v>2</v>
      </c>
      <c r="L77" s="14">
        <v>4</v>
      </c>
      <c r="M77" s="16"/>
    </row>
    <row r="78" spans="1:13" ht="13.75" customHeight="1" x14ac:dyDescent="0.15">
      <c r="A78" s="79" t="s">
        <v>108</v>
      </c>
      <c r="B78" s="38"/>
      <c r="C78" s="16"/>
      <c r="D78" s="16"/>
      <c r="E78" s="16"/>
      <c r="F78" s="16"/>
      <c r="G78" s="16"/>
      <c r="H78" s="16"/>
      <c r="I78" s="16"/>
      <c r="J78" s="14">
        <f t="shared" si="2"/>
        <v>0</v>
      </c>
      <c r="K78" s="14">
        <v>5</v>
      </c>
      <c r="L78" s="14">
        <v>2</v>
      </c>
      <c r="M78" s="16"/>
    </row>
    <row r="79" spans="1:13" ht="13.75" customHeight="1" x14ac:dyDescent="0.15">
      <c r="A79" s="79" t="s">
        <v>109</v>
      </c>
      <c r="B79" s="38"/>
      <c r="C79" s="16"/>
      <c r="D79" s="16"/>
      <c r="E79" s="16"/>
      <c r="F79" s="16"/>
      <c r="G79" s="16"/>
      <c r="H79" s="16"/>
      <c r="I79" s="16"/>
      <c r="J79" s="14">
        <f t="shared" si="2"/>
        <v>0</v>
      </c>
      <c r="K79" s="14">
        <v>1</v>
      </c>
      <c r="L79" s="14">
        <v>3</v>
      </c>
      <c r="M79" s="16"/>
    </row>
    <row r="80" spans="1:13" ht="13.75" customHeight="1" x14ac:dyDescent="0.15">
      <c r="A80" s="79" t="s">
        <v>110</v>
      </c>
      <c r="B80" s="38"/>
      <c r="C80" s="16"/>
      <c r="D80" s="16"/>
      <c r="E80" s="16"/>
      <c r="F80" s="16"/>
      <c r="G80" s="16"/>
      <c r="H80" s="16"/>
      <c r="I80" s="16"/>
      <c r="J80" s="14">
        <f t="shared" si="2"/>
        <v>0</v>
      </c>
      <c r="K80" s="14">
        <v>24</v>
      </c>
      <c r="L80" s="14">
        <v>15</v>
      </c>
      <c r="M80" s="16"/>
    </row>
    <row r="81" spans="1:13" ht="13.75" customHeight="1" x14ac:dyDescent="0.15">
      <c r="A81" s="79" t="s">
        <v>90</v>
      </c>
      <c r="B81" s="38"/>
      <c r="C81" s="16"/>
      <c r="D81" s="16"/>
      <c r="E81" s="16"/>
      <c r="F81" s="16"/>
      <c r="G81" s="16"/>
      <c r="H81" s="16"/>
      <c r="I81" s="16"/>
      <c r="J81" s="14">
        <f t="shared" si="2"/>
        <v>0</v>
      </c>
      <c r="K81" s="14">
        <v>9</v>
      </c>
      <c r="L81" s="14">
        <v>16</v>
      </c>
      <c r="M81" s="16"/>
    </row>
    <row r="82" spans="1:13" ht="13.75" customHeight="1" x14ac:dyDescent="0.15">
      <c r="A82" s="79" t="s">
        <v>112</v>
      </c>
      <c r="B82" s="38"/>
      <c r="C82" s="16"/>
      <c r="D82" s="16"/>
      <c r="E82" s="16"/>
      <c r="F82" s="16"/>
      <c r="G82" s="16"/>
      <c r="H82" s="16"/>
      <c r="I82" s="16"/>
      <c r="J82" s="14">
        <f t="shared" si="2"/>
        <v>0</v>
      </c>
      <c r="K82" s="14">
        <v>1</v>
      </c>
      <c r="L82" s="14">
        <v>1</v>
      </c>
      <c r="M82" s="16"/>
    </row>
    <row r="83" spans="1:13" ht="13.75" customHeight="1" x14ac:dyDescent="0.15">
      <c r="A83" s="79" t="s">
        <v>111</v>
      </c>
      <c r="B83" s="38"/>
      <c r="C83" s="16"/>
      <c r="D83" s="16"/>
      <c r="E83" s="16"/>
      <c r="F83" s="16"/>
      <c r="G83" s="16"/>
      <c r="H83" s="16"/>
      <c r="I83" s="16"/>
      <c r="J83" s="14">
        <f t="shared" si="2"/>
        <v>0</v>
      </c>
      <c r="K83" s="14">
        <v>1</v>
      </c>
      <c r="L83" s="14">
        <v>1</v>
      </c>
      <c r="M83" s="16"/>
    </row>
    <row r="84" spans="1:13" ht="13.75" customHeight="1" x14ac:dyDescent="0.15">
      <c r="A84" s="79" t="s">
        <v>114</v>
      </c>
      <c r="B84" s="38"/>
      <c r="C84" s="16"/>
      <c r="D84" s="16"/>
      <c r="E84" s="16"/>
      <c r="F84" s="16"/>
      <c r="G84" s="16"/>
      <c r="H84" s="16"/>
      <c r="I84" s="16"/>
      <c r="J84" s="14">
        <f t="shared" si="2"/>
        <v>0</v>
      </c>
      <c r="K84" s="14">
        <v>1</v>
      </c>
      <c r="L84" s="14">
        <v>1</v>
      </c>
      <c r="M84" s="16"/>
    </row>
    <row r="85" spans="1:13" ht="13.75" customHeight="1" x14ac:dyDescent="0.15">
      <c r="A85" s="79" t="s">
        <v>115</v>
      </c>
      <c r="B85" s="38"/>
      <c r="C85" s="16"/>
      <c r="D85" s="16"/>
      <c r="E85" s="16"/>
      <c r="F85" s="16"/>
      <c r="G85" s="16"/>
      <c r="H85" s="16"/>
      <c r="I85" s="16"/>
      <c r="J85" s="14">
        <f t="shared" si="2"/>
        <v>0</v>
      </c>
      <c r="K85" s="14">
        <v>172</v>
      </c>
      <c r="L85" s="14">
        <v>17</v>
      </c>
      <c r="M85" s="16"/>
    </row>
    <row r="86" spans="1:13" ht="13.75" customHeight="1" x14ac:dyDescent="0.15">
      <c r="A86" s="79" t="s">
        <v>113</v>
      </c>
      <c r="B86" s="38"/>
      <c r="C86" s="16"/>
      <c r="D86" s="16"/>
      <c r="E86" s="16"/>
      <c r="F86" s="16"/>
      <c r="G86" s="16"/>
      <c r="H86" s="16"/>
      <c r="I86" s="16"/>
      <c r="J86" s="14">
        <f t="shared" si="2"/>
        <v>0</v>
      </c>
      <c r="K86" s="14">
        <v>4520</v>
      </c>
      <c r="L86" s="14">
        <v>20</v>
      </c>
      <c r="M86" s="16"/>
    </row>
    <row r="87" spans="1:13" ht="13.75" customHeight="1" x14ac:dyDescent="0.15">
      <c r="A87" s="79" t="s">
        <v>120</v>
      </c>
      <c r="B87" s="38"/>
      <c r="C87" s="16"/>
      <c r="D87" s="16"/>
      <c r="E87" s="16"/>
      <c r="F87" s="16"/>
      <c r="G87" s="16"/>
      <c r="H87" s="16"/>
      <c r="I87" s="16"/>
      <c r="J87" s="14">
        <f t="shared" si="2"/>
        <v>0</v>
      </c>
      <c r="K87" s="14">
        <v>1</v>
      </c>
      <c r="L87" s="14">
        <v>1</v>
      </c>
      <c r="M87" s="16"/>
    </row>
    <row r="88" spans="1:13" ht="13.75" customHeight="1" x14ac:dyDescent="0.15">
      <c r="A88" s="79" t="s">
        <v>118</v>
      </c>
      <c r="B88" s="38"/>
      <c r="C88" s="16"/>
      <c r="D88" s="16"/>
      <c r="E88" s="16"/>
      <c r="F88" s="16"/>
      <c r="G88" s="16"/>
      <c r="H88" s="16"/>
      <c r="I88" s="16"/>
      <c r="J88" s="14">
        <f t="shared" si="2"/>
        <v>0</v>
      </c>
      <c r="K88" s="14">
        <v>1</v>
      </c>
      <c r="L88" s="14">
        <v>2</v>
      </c>
      <c r="M88" s="16"/>
    </row>
    <row r="89" spans="1:13" ht="13.75" customHeight="1" x14ac:dyDescent="0.15">
      <c r="A89" s="79" t="s">
        <v>133</v>
      </c>
      <c r="B89" s="38"/>
      <c r="C89" s="16"/>
      <c r="D89" s="16"/>
      <c r="E89" s="16"/>
      <c r="F89" s="16"/>
      <c r="G89" s="16"/>
      <c r="H89" s="16"/>
      <c r="I89" s="16"/>
      <c r="J89" s="14">
        <f t="shared" si="2"/>
        <v>0</v>
      </c>
      <c r="K89" s="14">
        <v>146</v>
      </c>
      <c r="L89" s="14">
        <v>20</v>
      </c>
      <c r="M89" s="16"/>
    </row>
    <row r="90" spans="1:13" ht="13.75" customHeight="1" x14ac:dyDescent="0.15">
      <c r="A90" s="79" t="s">
        <v>512</v>
      </c>
      <c r="B90" s="38"/>
      <c r="C90" s="16"/>
      <c r="D90" s="16"/>
      <c r="E90" s="16"/>
      <c r="F90" s="16"/>
      <c r="G90" s="16"/>
      <c r="H90" s="16"/>
      <c r="I90" s="16"/>
      <c r="J90" s="14">
        <f t="shared" si="2"/>
        <v>0</v>
      </c>
      <c r="K90" s="14">
        <v>1</v>
      </c>
      <c r="L90" s="14">
        <v>1</v>
      </c>
      <c r="M90" s="16"/>
    </row>
    <row r="91" spans="1:13" ht="13.75" customHeight="1" x14ac:dyDescent="0.15">
      <c r="A91" s="79" t="s">
        <v>126</v>
      </c>
      <c r="B91" s="38"/>
      <c r="C91" s="16"/>
      <c r="D91" s="16"/>
      <c r="E91" s="16"/>
      <c r="F91" s="16"/>
      <c r="G91" s="16"/>
      <c r="H91" s="16"/>
      <c r="I91" s="16"/>
      <c r="J91" s="14">
        <f t="shared" si="2"/>
        <v>0</v>
      </c>
      <c r="K91" s="14">
        <v>2</v>
      </c>
      <c r="L91" s="14">
        <v>1</v>
      </c>
      <c r="M91" s="16"/>
    </row>
    <row r="92" spans="1:13" ht="13.75" customHeight="1" x14ac:dyDescent="0.15">
      <c r="A92" s="79" t="s">
        <v>125</v>
      </c>
      <c r="B92" s="38"/>
      <c r="C92" s="16"/>
      <c r="D92" s="16"/>
      <c r="E92" s="16"/>
      <c r="F92" s="16"/>
      <c r="G92" s="16"/>
      <c r="H92" s="16"/>
      <c r="I92" s="16"/>
      <c r="J92" s="14">
        <f t="shared" si="2"/>
        <v>0</v>
      </c>
      <c r="K92" s="14">
        <v>1</v>
      </c>
      <c r="L92" s="14">
        <v>1</v>
      </c>
      <c r="M92" s="16"/>
    </row>
    <row r="93" spans="1:13" ht="13.75" customHeight="1" x14ac:dyDescent="0.15">
      <c r="A93" s="79" t="s">
        <v>127</v>
      </c>
      <c r="B93" s="38"/>
      <c r="C93" s="16"/>
      <c r="D93" s="16"/>
      <c r="E93" s="16"/>
      <c r="F93" s="16"/>
      <c r="G93" s="16"/>
      <c r="H93" s="16"/>
      <c r="I93" s="16"/>
      <c r="J93" s="14">
        <f t="shared" si="2"/>
        <v>0</v>
      </c>
      <c r="K93" s="14">
        <v>65</v>
      </c>
      <c r="L93" s="14">
        <v>20</v>
      </c>
      <c r="M93" s="16"/>
    </row>
    <row r="94" spans="1:13" ht="13.75" customHeight="1" x14ac:dyDescent="0.15">
      <c r="A94" s="79" t="s">
        <v>122</v>
      </c>
      <c r="B94" s="38"/>
      <c r="C94" s="16"/>
      <c r="D94" s="16"/>
      <c r="E94" s="16"/>
      <c r="F94" s="16"/>
      <c r="G94" s="16"/>
      <c r="H94" s="16"/>
      <c r="I94" s="16"/>
      <c r="J94" s="14">
        <f t="shared" si="2"/>
        <v>0</v>
      </c>
      <c r="K94" s="14">
        <v>820</v>
      </c>
      <c r="L94" s="14">
        <v>20</v>
      </c>
      <c r="M94" s="16"/>
    </row>
    <row r="95" spans="1:13" ht="13.75" customHeight="1" x14ac:dyDescent="0.15">
      <c r="A95" s="79" t="s">
        <v>124</v>
      </c>
      <c r="B95" s="38"/>
      <c r="C95" s="16"/>
      <c r="D95" s="16"/>
      <c r="E95" s="16"/>
      <c r="F95" s="16"/>
      <c r="G95" s="16"/>
      <c r="H95" s="16"/>
      <c r="I95" s="16"/>
      <c r="J95" s="14">
        <f t="shared" si="2"/>
        <v>0</v>
      </c>
      <c r="K95" s="14">
        <v>2</v>
      </c>
      <c r="L95" s="14">
        <v>8</v>
      </c>
      <c r="M95" s="16"/>
    </row>
    <row r="96" spans="1:13" ht="13.75" customHeight="1" x14ac:dyDescent="0.15">
      <c r="A96" s="79" t="s">
        <v>123</v>
      </c>
      <c r="B96" s="38"/>
      <c r="C96" s="16"/>
      <c r="D96" s="16"/>
      <c r="E96" s="16"/>
      <c r="F96" s="16"/>
      <c r="G96" s="16"/>
      <c r="H96" s="16"/>
      <c r="I96" s="16"/>
      <c r="J96" s="14">
        <f t="shared" si="2"/>
        <v>0</v>
      </c>
      <c r="K96" s="14">
        <v>2</v>
      </c>
      <c r="L96" s="14">
        <v>1</v>
      </c>
      <c r="M96" s="16"/>
    </row>
    <row r="97" spans="1:13" ht="13.75" customHeight="1" x14ac:dyDescent="0.15">
      <c r="A97" s="79" t="s">
        <v>132</v>
      </c>
      <c r="B97" s="38"/>
      <c r="C97" s="16"/>
      <c r="D97" s="16"/>
      <c r="E97" s="16"/>
      <c r="F97" s="16"/>
      <c r="G97" s="16"/>
      <c r="H97" s="16"/>
      <c r="I97" s="16"/>
      <c r="J97" s="14">
        <f t="shared" si="2"/>
        <v>0</v>
      </c>
      <c r="K97" s="14">
        <v>696</v>
      </c>
      <c r="L97" s="14">
        <v>20</v>
      </c>
      <c r="M97" s="16"/>
    </row>
    <row r="98" spans="1:13" ht="13.75" customHeight="1" x14ac:dyDescent="0.15">
      <c r="A98" s="79" t="s">
        <v>130</v>
      </c>
      <c r="B98" s="38"/>
      <c r="C98" s="16"/>
      <c r="D98" s="16"/>
      <c r="E98" s="16"/>
      <c r="F98" s="16"/>
      <c r="G98" s="16"/>
      <c r="H98" s="16"/>
      <c r="I98" s="16"/>
      <c r="J98" s="14">
        <f t="shared" ref="J98:J119" si="3">SUM(B98:I98)</f>
        <v>0</v>
      </c>
      <c r="K98" s="14">
        <v>1</v>
      </c>
      <c r="L98" s="14">
        <v>1</v>
      </c>
      <c r="M98" s="16"/>
    </row>
    <row r="99" spans="1:13" ht="13.75" customHeight="1" x14ac:dyDescent="0.15">
      <c r="A99" s="79" t="s">
        <v>129</v>
      </c>
      <c r="B99" s="38"/>
      <c r="C99" s="16"/>
      <c r="D99" s="16"/>
      <c r="E99" s="16"/>
      <c r="F99" s="16"/>
      <c r="G99" s="16"/>
      <c r="H99" s="16"/>
      <c r="I99" s="16"/>
      <c r="J99" s="14">
        <f t="shared" si="3"/>
        <v>0</v>
      </c>
      <c r="K99" s="14">
        <v>16</v>
      </c>
      <c r="L99" s="14">
        <v>17</v>
      </c>
      <c r="M99" s="16"/>
    </row>
    <row r="100" spans="1:13" ht="13.75" customHeight="1" x14ac:dyDescent="0.15">
      <c r="A100" s="79" t="s">
        <v>131</v>
      </c>
      <c r="B100" s="38"/>
      <c r="C100" s="16"/>
      <c r="D100" s="16"/>
      <c r="E100" s="16"/>
      <c r="F100" s="16"/>
      <c r="G100" s="16"/>
      <c r="H100" s="16"/>
      <c r="I100" s="16"/>
      <c r="J100" s="14">
        <f t="shared" si="3"/>
        <v>0</v>
      </c>
      <c r="K100" s="14">
        <v>1</v>
      </c>
      <c r="L100" s="14">
        <v>3</v>
      </c>
      <c r="M100" s="16"/>
    </row>
    <row r="101" spans="1:13" ht="13.75" customHeight="1" x14ac:dyDescent="0.15">
      <c r="A101" s="79" t="s">
        <v>128</v>
      </c>
      <c r="B101" s="38"/>
      <c r="C101" s="16"/>
      <c r="D101" s="16"/>
      <c r="E101" s="16"/>
      <c r="F101" s="16"/>
      <c r="G101" s="16"/>
      <c r="H101" s="16"/>
      <c r="I101" s="16"/>
      <c r="J101" s="14">
        <f t="shared" si="3"/>
        <v>0</v>
      </c>
      <c r="K101" s="14">
        <v>21</v>
      </c>
      <c r="L101" s="14">
        <v>18</v>
      </c>
      <c r="M101" s="16"/>
    </row>
    <row r="102" spans="1:13" ht="13.75" customHeight="1" x14ac:dyDescent="0.15">
      <c r="A102" s="79" t="s">
        <v>116</v>
      </c>
      <c r="B102" s="38"/>
      <c r="C102" s="16"/>
      <c r="D102" s="16"/>
      <c r="E102" s="16"/>
      <c r="F102" s="16"/>
      <c r="G102" s="16"/>
      <c r="H102" s="16"/>
      <c r="I102" s="16"/>
      <c r="J102" s="14">
        <f t="shared" si="3"/>
        <v>0</v>
      </c>
      <c r="K102" s="14">
        <v>11</v>
      </c>
      <c r="L102" s="14">
        <v>5</v>
      </c>
      <c r="M102" s="16"/>
    </row>
    <row r="103" spans="1:13" ht="13.75" customHeight="1" x14ac:dyDescent="0.15">
      <c r="A103" s="79" t="s">
        <v>117</v>
      </c>
      <c r="B103" s="38"/>
      <c r="C103" s="16"/>
      <c r="D103" s="16"/>
      <c r="E103" s="16"/>
      <c r="F103" s="16"/>
      <c r="G103" s="16"/>
      <c r="H103" s="16"/>
      <c r="I103" s="16"/>
      <c r="J103" s="14">
        <f t="shared" si="3"/>
        <v>0</v>
      </c>
      <c r="K103" s="14">
        <v>792</v>
      </c>
      <c r="L103" s="14">
        <v>12</v>
      </c>
      <c r="M103" s="16"/>
    </row>
    <row r="104" spans="1:13" ht="13.75" customHeight="1" x14ac:dyDescent="0.15">
      <c r="A104" s="79" t="s">
        <v>135</v>
      </c>
      <c r="B104" s="38"/>
      <c r="C104" s="16"/>
      <c r="D104" s="16"/>
      <c r="E104" s="16"/>
      <c r="F104" s="16"/>
      <c r="G104" s="16"/>
      <c r="H104" s="16"/>
      <c r="I104" s="16"/>
      <c r="J104" s="14">
        <f t="shared" si="3"/>
        <v>0</v>
      </c>
      <c r="K104" s="14">
        <v>4</v>
      </c>
      <c r="L104" s="14">
        <v>2</v>
      </c>
      <c r="M104" s="16"/>
    </row>
    <row r="105" spans="1:13" ht="13.75" customHeight="1" x14ac:dyDescent="0.15">
      <c r="A105" s="79" t="s">
        <v>134</v>
      </c>
      <c r="B105" s="38"/>
      <c r="C105" s="16"/>
      <c r="D105" s="16"/>
      <c r="E105" s="16"/>
      <c r="F105" s="16"/>
      <c r="G105" s="16"/>
      <c r="H105" s="16"/>
      <c r="I105" s="16"/>
      <c r="J105" s="14">
        <f t="shared" si="3"/>
        <v>0</v>
      </c>
      <c r="K105" s="14">
        <v>10</v>
      </c>
      <c r="L105" s="14">
        <v>11</v>
      </c>
      <c r="M105" s="16"/>
    </row>
    <row r="106" spans="1:13" ht="13.75" customHeight="1" x14ac:dyDescent="0.15">
      <c r="A106" s="79" t="s">
        <v>137</v>
      </c>
      <c r="B106" s="38"/>
      <c r="C106" s="16"/>
      <c r="D106" s="16"/>
      <c r="E106" s="16"/>
      <c r="F106" s="16"/>
      <c r="G106" s="16"/>
      <c r="H106" s="16"/>
      <c r="I106" s="16"/>
      <c r="J106" s="14">
        <f t="shared" si="3"/>
        <v>0</v>
      </c>
      <c r="K106" s="14">
        <v>2</v>
      </c>
      <c r="L106" s="14">
        <v>1</v>
      </c>
      <c r="M106" s="16"/>
    </row>
    <row r="107" spans="1:13" ht="13.75" customHeight="1" x14ac:dyDescent="0.15">
      <c r="A107" s="79" t="s">
        <v>139</v>
      </c>
      <c r="B107" s="38"/>
      <c r="C107" s="16"/>
      <c r="D107" s="16"/>
      <c r="E107" s="16"/>
      <c r="F107" s="16"/>
      <c r="G107" s="16"/>
      <c r="H107" s="16"/>
      <c r="I107" s="16"/>
      <c r="J107" s="14">
        <f t="shared" si="3"/>
        <v>0</v>
      </c>
      <c r="K107" s="14">
        <v>350</v>
      </c>
      <c r="L107" s="14">
        <v>16</v>
      </c>
      <c r="M107" s="16"/>
    </row>
    <row r="108" spans="1:13" ht="13.75" customHeight="1" x14ac:dyDescent="0.15">
      <c r="A108" s="79" t="s">
        <v>138</v>
      </c>
      <c r="B108" s="38"/>
      <c r="C108" s="16"/>
      <c r="D108" s="16"/>
      <c r="E108" s="16"/>
      <c r="F108" s="16"/>
      <c r="G108" s="16"/>
      <c r="H108" s="16"/>
      <c r="I108" s="16"/>
      <c r="J108" s="14">
        <f t="shared" si="3"/>
        <v>0</v>
      </c>
      <c r="K108" s="14">
        <v>2</v>
      </c>
      <c r="L108" s="14">
        <v>5</v>
      </c>
      <c r="M108" s="16"/>
    </row>
    <row r="109" spans="1:13" ht="13.75" customHeight="1" x14ac:dyDescent="0.15">
      <c r="A109" s="79" t="s">
        <v>150</v>
      </c>
      <c r="B109" s="38"/>
      <c r="C109" s="16"/>
      <c r="D109" s="16"/>
      <c r="E109" s="16"/>
      <c r="F109" s="16"/>
      <c r="G109" s="16"/>
      <c r="H109" s="16"/>
      <c r="I109" s="16"/>
      <c r="J109" s="14">
        <f t="shared" si="3"/>
        <v>0</v>
      </c>
      <c r="K109" s="14">
        <v>1331</v>
      </c>
      <c r="L109" s="14">
        <v>20</v>
      </c>
      <c r="M109" s="16"/>
    </row>
    <row r="110" spans="1:13" ht="13.75" customHeight="1" x14ac:dyDescent="0.15">
      <c r="A110" s="79" t="s">
        <v>147</v>
      </c>
      <c r="B110" s="38"/>
      <c r="C110" s="16"/>
      <c r="D110" s="16"/>
      <c r="E110" s="16"/>
      <c r="F110" s="16"/>
      <c r="G110" s="16"/>
      <c r="H110" s="16"/>
      <c r="I110" s="16"/>
      <c r="J110" s="14">
        <f t="shared" si="3"/>
        <v>0</v>
      </c>
      <c r="K110" s="14">
        <v>144</v>
      </c>
      <c r="L110" s="14">
        <v>14</v>
      </c>
      <c r="M110" s="16"/>
    </row>
    <row r="111" spans="1:13" ht="13.75" customHeight="1" x14ac:dyDescent="0.15">
      <c r="A111" s="79" t="s">
        <v>148</v>
      </c>
      <c r="B111" s="38"/>
      <c r="C111" s="16"/>
      <c r="D111" s="16"/>
      <c r="E111" s="16"/>
      <c r="F111" s="16"/>
      <c r="G111" s="16"/>
      <c r="H111" s="16"/>
      <c r="I111" s="16"/>
      <c r="J111" s="14">
        <f t="shared" si="3"/>
        <v>0</v>
      </c>
      <c r="K111" s="14">
        <v>398</v>
      </c>
      <c r="L111" s="14">
        <v>20</v>
      </c>
      <c r="M111" s="16"/>
    </row>
    <row r="112" spans="1:13" ht="13.75" customHeight="1" x14ac:dyDescent="0.15">
      <c r="A112" s="79" t="s">
        <v>143</v>
      </c>
      <c r="B112" s="38"/>
      <c r="C112" s="16"/>
      <c r="D112" s="16"/>
      <c r="E112" s="16"/>
      <c r="F112" s="16"/>
      <c r="G112" s="16"/>
      <c r="H112" s="16"/>
      <c r="I112" s="16"/>
      <c r="J112" s="14">
        <f t="shared" si="3"/>
        <v>0</v>
      </c>
      <c r="K112" s="14">
        <v>18</v>
      </c>
      <c r="L112" s="14">
        <v>2</v>
      </c>
      <c r="M112" s="16"/>
    </row>
    <row r="113" spans="1:13" ht="13.75" customHeight="1" x14ac:dyDescent="0.15">
      <c r="A113" s="79" t="s">
        <v>144</v>
      </c>
      <c r="B113" s="38"/>
      <c r="C113" s="16"/>
      <c r="D113" s="16"/>
      <c r="E113" s="16"/>
      <c r="F113" s="16"/>
      <c r="G113" s="16"/>
      <c r="H113" s="16"/>
      <c r="I113" s="16"/>
      <c r="J113" s="14">
        <f t="shared" si="3"/>
        <v>0</v>
      </c>
      <c r="K113" s="14">
        <v>52</v>
      </c>
      <c r="L113" s="14">
        <v>5</v>
      </c>
      <c r="M113" s="16"/>
    </row>
    <row r="114" spans="1:13" ht="13.75" customHeight="1" x14ac:dyDescent="0.15">
      <c r="A114" s="79" t="s">
        <v>140</v>
      </c>
      <c r="B114" s="38"/>
      <c r="C114" s="16"/>
      <c r="D114" s="16"/>
      <c r="E114" s="16"/>
      <c r="F114" s="16"/>
      <c r="G114" s="16"/>
      <c r="H114" s="16"/>
      <c r="I114" s="16"/>
      <c r="J114" s="14">
        <f t="shared" si="3"/>
        <v>0</v>
      </c>
      <c r="K114" s="14">
        <v>20</v>
      </c>
      <c r="L114" s="14">
        <v>4</v>
      </c>
      <c r="M114" s="16"/>
    </row>
    <row r="115" spans="1:13" ht="13.75" customHeight="1" x14ac:dyDescent="0.15">
      <c r="A115" s="79" t="s">
        <v>145</v>
      </c>
      <c r="B115" s="38"/>
      <c r="C115" s="16"/>
      <c r="D115" s="16"/>
      <c r="E115" s="16"/>
      <c r="F115" s="16"/>
      <c r="G115" s="16"/>
      <c r="H115" s="16"/>
      <c r="I115" s="16"/>
      <c r="J115" s="14">
        <f t="shared" si="3"/>
        <v>0</v>
      </c>
      <c r="K115" s="14">
        <v>159</v>
      </c>
      <c r="L115" s="14">
        <v>8</v>
      </c>
      <c r="M115" s="16"/>
    </row>
    <row r="116" spans="1:13" ht="13.75" customHeight="1" x14ac:dyDescent="0.15">
      <c r="A116" s="79" t="s">
        <v>146</v>
      </c>
      <c r="B116" s="38"/>
      <c r="C116" s="16"/>
      <c r="D116" s="16"/>
      <c r="E116" s="16"/>
      <c r="F116" s="16"/>
      <c r="G116" s="16"/>
      <c r="H116" s="16"/>
      <c r="I116" s="16"/>
      <c r="J116" s="14">
        <f t="shared" si="3"/>
        <v>0</v>
      </c>
      <c r="K116" s="222" t="s">
        <v>12</v>
      </c>
      <c r="L116" s="222" t="s">
        <v>526</v>
      </c>
      <c r="M116" s="16"/>
    </row>
    <row r="117" spans="1:13" ht="13.75" customHeight="1" x14ac:dyDescent="0.15">
      <c r="A117" s="79" t="s">
        <v>142</v>
      </c>
      <c r="B117" s="38"/>
      <c r="C117" s="16"/>
      <c r="D117" s="16"/>
      <c r="E117" s="16"/>
      <c r="F117" s="16"/>
      <c r="G117" s="16"/>
      <c r="H117" s="16"/>
      <c r="I117" s="16"/>
      <c r="J117" s="14">
        <f t="shared" si="3"/>
        <v>0</v>
      </c>
      <c r="K117" s="14">
        <v>25</v>
      </c>
      <c r="L117" s="14">
        <v>13</v>
      </c>
      <c r="M117" s="16"/>
    </row>
    <row r="118" spans="1:13" ht="13.75" customHeight="1" x14ac:dyDescent="0.15">
      <c r="A118" s="79" t="s">
        <v>141</v>
      </c>
      <c r="B118" s="38"/>
      <c r="C118" s="16"/>
      <c r="D118" s="16"/>
      <c r="E118" s="16"/>
      <c r="F118" s="16"/>
      <c r="G118" s="16"/>
      <c r="H118" s="16"/>
      <c r="I118" s="16"/>
      <c r="J118" s="14">
        <f t="shared" si="3"/>
        <v>0</v>
      </c>
      <c r="K118" s="14">
        <v>1095</v>
      </c>
      <c r="L118" s="14">
        <v>20</v>
      </c>
      <c r="M118" s="16"/>
    </row>
    <row r="119" spans="1:13" ht="13.75" customHeight="1" x14ac:dyDescent="0.15">
      <c r="A119" s="79" t="s">
        <v>149</v>
      </c>
      <c r="B119" s="38"/>
      <c r="C119" s="16"/>
      <c r="D119" s="16"/>
      <c r="E119" s="16"/>
      <c r="F119" s="16"/>
      <c r="G119" s="16"/>
      <c r="H119" s="16"/>
      <c r="I119" s="16"/>
      <c r="J119" s="14">
        <f t="shared" si="3"/>
        <v>0</v>
      </c>
      <c r="K119" s="14">
        <v>44</v>
      </c>
      <c r="L119" s="14">
        <v>9</v>
      </c>
      <c r="M119" s="16"/>
    </row>
    <row r="120" spans="1:13" ht="13.75" customHeight="1" x14ac:dyDescent="0.15">
      <c r="A120" s="111"/>
      <c r="B120" s="38"/>
      <c r="C120" s="16"/>
      <c r="D120" s="16"/>
      <c r="E120" s="16"/>
      <c r="F120" s="16"/>
      <c r="G120" s="16"/>
      <c r="H120" s="16"/>
      <c r="I120" s="16"/>
      <c r="J120" s="16"/>
      <c r="K120" s="16"/>
      <c r="L120" s="16"/>
      <c r="M120" s="16"/>
    </row>
    <row r="121" spans="1:13" ht="13.75" customHeight="1" x14ac:dyDescent="0.15">
      <c r="A121" s="217" t="s">
        <v>159</v>
      </c>
      <c r="B121" s="105"/>
      <c r="C121" s="219"/>
      <c r="D121" s="219"/>
      <c r="E121" s="219"/>
      <c r="F121" s="219"/>
      <c r="G121" s="219"/>
      <c r="H121" s="219"/>
      <c r="I121" s="219"/>
      <c r="J121" s="14">
        <f>SUM(B121:I121)</f>
        <v>0</v>
      </c>
      <c r="K121" s="14">
        <v>2</v>
      </c>
      <c r="L121" s="14">
        <v>5</v>
      </c>
      <c r="M121" s="219"/>
    </row>
    <row r="122" spans="1:13" ht="13.75" customHeight="1" x14ac:dyDescent="0.15">
      <c r="A122" s="79" t="s">
        <v>156</v>
      </c>
      <c r="B122" s="38"/>
      <c r="C122" s="16"/>
      <c r="D122" s="16"/>
      <c r="E122" s="16"/>
      <c r="F122" s="16"/>
      <c r="G122" s="16"/>
      <c r="H122" s="16"/>
      <c r="I122" s="16"/>
      <c r="J122" s="14">
        <f>SUM(B122:I122)</f>
        <v>0</v>
      </c>
      <c r="K122" s="14">
        <v>2</v>
      </c>
      <c r="L122" s="14">
        <v>1</v>
      </c>
      <c r="M122" s="16"/>
    </row>
    <row r="123" spans="1:13" ht="13.75" customHeight="1" x14ac:dyDescent="0.15">
      <c r="A123" s="79" t="s">
        <v>157</v>
      </c>
      <c r="B123" s="38"/>
      <c r="C123" s="16"/>
      <c r="D123" s="16"/>
      <c r="E123" s="16"/>
      <c r="F123" s="16"/>
      <c r="G123" s="16"/>
      <c r="H123" s="16"/>
      <c r="I123" s="16"/>
      <c r="J123" s="14">
        <f>SUM(B123:I123)</f>
        <v>0</v>
      </c>
      <c r="K123" s="14">
        <v>3</v>
      </c>
      <c r="L123" s="14">
        <v>3</v>
      </c>
      <c r="M123" s="16"/>
    </row>
    <row r="124" spans="1:13" ht="13.75" customHeight="1" x14ac:dyDescent="0.15">
      <c r="A124" s="79" t="s">
        <v>153</v>
      </c>
      <c r="B124" s="38"/>
      <c r="C124" s="16"/>
      <c r="D124" s="16"/>
      <c r="E124" s="16"/>
      <c r="F124" s="16"/>
      <c r="G124" s="16"/>
      <c r="H124" s="16"/>
      <c r="I124" s="16"/>
      <c r="J124" s="14">
        <f>SUM(B124:I124)</f>
        <v>0</v>
      </c>
      <c r="K124" s="14">
        <v>70</v>
      </c>
      <c r="L124" s="14">
        <v>3</v>
      </c>
      <c r="M124" s="16"/>
    </row>
    <row r="125" spans="1:13" ht="13.75" customHeight="1" x14ac:dyDescent="0.15">
      <c r="A125" s="79" t="s">
        <v>154</v>
      </c>
      <c r="B125" s="38"/>
      <c r="C125" s="16"/>
      <c r="D125" s="16"/>
      <c r="E125" s="16"/>
      <c r="F125" s="16"/>
      <c r="G125" s="16"/>
      <c r="H125" s="16"/>
      <c r="I125" s="16"/>
      <c r="J125" s="14">
        <f>SUM(B125:I125)</f>
        <v>0</v>
      </c>
      <c r="K125" s="14">
        <v>2</v>
      </c>
      <c r="L125" s="14">
        <v>1</v>
      </c>
      <c r="M125" s="16"/>
    </row>
    <row r="126" spans="1:13" ht="13.75" customHeight="1" x14ac:dyDescent="0.15">
      <c r="A126" s="111"/>
      <c r="B126" s="38"/>
      <c r="C126" s="16"/>
      <c r="D126" s="16"/>
      <c r="E126" s="16"/>
      <c r="F126" s="16"/>
      <c r="G126" s="16"/>
      <c r="H126" s="16"/>
      <c r="I126" s="16"/>
      <c r="J126" s="16"/>
      <c r="K126" s="16"/>
      <c r="L126" s="16"/>
      <c r="M126" s="16"/>
    </row>
    <row r="127" spans="1:13" ht="13.75" customHeight="1" x14ac:dyDescent="0.15">
      <c r="A127" s="111"/>
      <c r="B127" s="38"/>
      <c r="C127" s="16"/>
      <c r="D127" s="16"/>
      <c r="E127" s="16"/>
      <c r="F127" s="16"/>
      <c r="G127" s="16"/>
      <c r="H127" s="16"/>
      <c r="I127" s="16"/>
      <c r="J127" s="16"/>
      <c r="K127" s="16"/>
      <c r="L127" s="16"/>
      <c r="M127" s="16"/>
    </row>
    <row r="128" spans="1:13" ht="13.75" customHeight="1" x14ac:dyDescent="0.15">
      <c r="A128" s="111"/>
      <c r="B128" s="38"/>
      <c r="C128" s="16"/>
      <c r="D128" s="16"/>
      <c r="E128" s="16"/>
      <c r="F128" s="16"/>
      <c r="G128" s="16"/>
      <c r="H128" s="16"/>
      <c r="I128" s="16"/>
      <c r="J128" s="16"/>
      <c r="K128" s="16"/>
      <c r="L128" s="16"/>
      <c r="M128" s="16"/>
    </row>
    <row r="129" spans="1:13" ht="13.75" customHeight="1" x14ac:dyDescent="0.15">
      <c r="A129" s="111"/>
      <c r="B129" s="38"/>
      <c r="C129" s="16"/>
      <c r="D129" s="16"/>
      <c r="E129" s="16"/>
      <c r="F129" s="16"/>
      <c r="G129" s="16"/>
      <c r="H129" s="16"/>
      <c r="I129" s="16"/>
      <c r="J129" s="16"/>
      <c r="K129" s="16"/>
      <c r="L129" s="16"/>
      <c r="M129" s="16"/>
    </row>
    <row r="130" spans="1:13" ht="13.75" customHeight="1" x14ac:dyDescent="0.15">
      <c r="A130" s="111"/>
      <c r="B130" s="38"/>
      <c r="C130" s="16"/>
      <c r="D130" s="16"/>
      <c r="E130" s="16"/>
      <c r="F130" s="16"/>
      <c r="G130" s="16"/>
      <c r="H130" s="16"/>
      <c r="I130" s="16"/>
      <c r="J130" s="16"/>
      <c r="K130" s="16"/>
      <c r="L130" s="16"/>
      <c r="M130" s="16"/>
    </row>
    <row r="131" spans="1:13" ht="13.75" customHeight="1" x14ac:dyDescent="0.15">
      <c r="A131" s="111"/>
      <c r="B131" s="38"/>
      <c r="C131" s="16"/>
      <c r="D131" s="16"/>
      <c r="E131" s="16"/>
      <c r="F131" s="16"/>
      <c r="G131" s="16"/>
      <c r="H131" s="16"/>
      <c r="I131" s="16"/>
      <c r="J131" s="16"/>
      <c r="K131" s="16"/>
      <c r="L131" s="16"/>
      <c r="M131" s="16"/>
    </row>
    <row r="132" spans="1:13" ht="14" customHeight="1" x14ac:dyDescent="0.15">
      <c r="A132" s="224"/>
      <c r="B132" s="38"/>
      <c r="C132" s="16"/>
      <c r="D132" s="16"/>
      <c r="E132" s="16"/>
      <c r="F132" s="16"/>
      <c r="G132" s="16"/>
      <c r="H132" s="16"/>
      <c r="I132" s="16"/>
      <c r="J132" s="16"/>
      <c r="K132" s="16"/>
      <c r="L132" s="16"/>
      <c r="M132" s="16"/>
    </row>
    <row r="133" spans="1:13" ht="14" customHeight="1" x14ac:dyDescent="0.15">
      <c r="A133" s="225" t="s">
        <v>161</v>
      </c>
      <c r="B133" s="226">
        <f t="shared" ref="B133:J133" si="4">SUM(B2:B132)</f>
        <v>0</v>
      </c>
      <c r="C133" s="14">
        <f t="shared" si="4"/>
        <v>0</v>
      </c>
      <c r="D133" s="14">
        <f t="shared" si="4"/>
        <v>0</v>
      </c>
      <c r="E133" s="14">
        <f t="shared" si="4"/>
        <v>0</v>
      </c>
      <c r="F133" s="14">
        <f t="shared" si="4"/>
        <v>0</v>
      </c>
      <c r="G133" s="14">
        <f t="shared" si="4"/>
        <v>0</v>
      </c>
      <c r="H133" s="14">
        <f t="shared" si="4"/>
        <v>0</v>
      </c>
      <c r="I133" s="14">
        <f t="shared" si="4"/>
        <v>0</v>
      </c>
      <c r="J133" s="14">
        <f t="shared" si="4"/>
        <v>0</v>
      </c>
      <c r="K133" s="16"/>
      <c r="L133" s="16"/>
      <c r="M133" s="16"/>
    </row>
    <row r="134" spans="1:13" ht="14" customHeight="1" x14ac:dyDescent="0.15">
      <c r="A134" s="224"/>
      <c r="B134" s="38"/>
      <c r="C134" s="16"/>
      <c r="D134" s="16"/>
      <c r="E134" s="16"/>
      <c r="F134" s="16"/>
      <c r="G134" s="16"/>
      <c r="H134" s="16"/>
      <c r="I134" s="16"/>
      <c r="J134" s="16"/>
      <c r="K134" s="16"/>
      <c r="L134" s="16"/>
      <c r="M134" s="16"/>
    </row>
    <row r="135" spans="1:13" ht="14" customHeight="1" x14ac:dyDescent="0.15">
      <c r="A135" s="227" t="s">
        <v>162</v>
      </c>
      <c r="B135" s="226">
        <f t="shared" ref="B135:J135" si="5">COUNT(B2:B119)</f>
        <v>0</v>
      </c>
      <c r="C135" s="14">
        <f t="shared" si="5"/>
        <v>0</v>
      </c>
      <c r="D135" s="14">
        <f t="shared" si="5"/>
        <v>0</v>
      </c>
      <c r="E135" s="14">
        <f t="shared" si="5"/>
        <v>0</v>
      </c>
      <c r="F135" s="14">
        <f t="shared" si="5"/>
        <v>0</v>
      </c>
      <c r="G135" s="14">
        <f t="shared" si="5"/>
        <v>0</v>
      </c>
      <c r="H135" s="14">
        <f t="shared" si="5"/>
        <v>0</v>
      </c>
      <c r="I135" s="14">
        <f t="shared" si="5"/>
        <v>0</v>
      </c>
      <c r="J135" s="14">
        <f t="shared" si="5"/>
        <v>118</v>
      </c>
      <c r="K135" s="16"/>
      <c r="L135" s="16"/>
      <c r="M135" s="16"/>
    </row>
    <row r="136" spans="1:13" ht="14.25" customHeight="1" x14ac:dyDescent="0.15">
      <c r="A136" s="228"/>
      <c r="B136" s="16"/>
      <c r="C136" s="16"/>
      <c r="D136" s="16"/>
      <c r="E136" s="16"/>
      <c r="F136" s="16"/>
      <c r="G136" s="16"/>
      <c r="H136" s="16"/>
      <c r="I136" s="16"/>
      <c r="J136" s="16"/>
      <c r="K136" s="16"/>
      <c r="L136" s="16"/>
      <c r="M136" s="16"/>
    </row>
    <row r="137" spans="1:13" ht="13.75" customHeight="1" x14ac:dyDescent="0.15">
      <c r="A137" s="221" t="s">
        <v>405</v>
      </c>
      <c r="B137" s="16"/>
      <c r="C137" s="16"/>
      <c r="D137" s="16"/>
      <c r="E137" s="16"/>
      <c r="F137" s="16"/>
      <c r="G137" s="16"/>
      <c r="H137" s="16"/>
      <c r="I137" s="16"/>
      <c r="J137" s="14">
        <f>SUM(B137:I137)</f>
        <v>0</v>
      </c>
      <c r="K137" s="16"/>
      <c r="L137" s="16"/>
      <c r="M137" s="16"/>
    </row>
    <row r="138" spans="1:13" ht="13.75" customHeight="1" x14ac:dyDescent="0.15">
      <c r="A138" s="221" t="s">
        <v>164</v>
      </c>
      <c r="B138" s="16"/>
      <c r="C138" s="229"/>
      <c r="D138" s="16"/>
      <c r="E138" s="16"/>
      <c r="F138" s="16"/>
      <c r="G138" s="16"/>
      <c r="H138" s="16"/>
      <c r="I138" s="16"/>
      <c r="J138" s="16"/>
      <c r="K138" s="16"/>
      <c r="L138" s="16"/>
      <c r="M138" s="16"/>
    </row>
    <row r="139" spans="1:13" ht="13.75" customHeight="1" x14ac:dyDescent="0.15">
      <c r="A139" s="221" t="s">
        <v>178</v>
      </c>
      <c r="B139" s="16"/>
      <c r="C139" s="16"/>
      <c r="D139" s="16"/>
      <c r="E139" s="16"/>
      <c r="F139" s="16"/>
      <c r="G139" s="16"/>
      <c r="H139" s="16"/>
      <c r="I139" s="16"/>
      <c r="J139" s="14">
        <f t="shared" ref="J139:J145" si="6">SUM(B139:H139)</f>
        <v>0</v>
      </c>
      <c r="K139" s="16"/>
      <c r="L139" s="16"/>
      <c r="M139" s="16"/>
    </row>
    <row r="140" spans="1:13" ht="13.75" customHeight="1" x14ac:dyDescent="0.15">
      <c r="A140" s="221" t="s">
        <v>179</v>
      </c>
      <c r="B140" s="16"/>
      <c r="C140" s="16"/>
      <c r="D140" s="16"/>
      <c r="E140" s="16"/>
      <c r="F140" s="16"/>
      <c r="G140" s="16"/>
      <c r="H140" s="16"/>
      <c r="I140" s="16"/>
      <c r="J140" s="14">
        <f t="shared" si="6"/>
        <v>0</v>
      </c>
      <c r="K140" s="16"/>
      <c r="L140" s="16"/>
      <c r="M140" s="16"/>
    </row>
    <row r="141" spans="1:13" ht="13.75" customHeight="1" x14ac:dyDescent="0.15">
      <c r="A141" s="221" t="s">
        <v>406</v>
      </c>
      <c r="B141" s="16"/>
      <c r="C141" s="16"/>
      <c r="D141" s="16"/>
      <c r="E141" s="16"/>
      <c r="F141" s="16"/>
      <c r="G141" s="16"/>
      <c r="H141" s="16"/>
      <c r="I141" s="16"/>
      <c r="J141" s="14">
        <f t="shared" si="6"/>
        <v>0</v>
      </c>
      <c r="K141" s="16"/>
      <c r="L141" s="16"/>
      <c r="M141" s="14">
        <f>PRODUCT(J141*0.625)</f>
        <v>0</v>
      </c>
    </row>
    <row r="142" spans="1:13" ht="13.75" customHeight="1" x14ac:dyDescent="0.15">
      <c r="A142" s="221" t="s">
        <v>407</v>
      </c>
      <c r="B142" s="16"/>
      <c r="C142" s="16"/>
      <c r="D142" s="16"/>
      <c r="E142" s="16"/>
      <c r="F142" s="16"/>
      <c r="G142" s="16"/>
      <c r="H142" s="16"/>
      <c r="I142" s="16"/>
      <c r="J142" s="14">
        <f t="shared" si="6"/>
        <v>0</v>
      </c>
      <c r="K142" s="16"/>
      <c r="L142" s="16"/>
      <c r="M142" s="14">
        <f>PRODUCT(J142*0.625)</f>
        <v>0</v>
      </c>
    </row>
    <row r="143" spans="1:13" ht="13.75" customHeight="1" x14ac:dyDescent="0.15">
      <c r="A143" s="221" t="s">
        <v>408</v>
      </c>
      <c r="B143" s="16"/>
      <c r="C143" s="16"/>
      <c r="D143" s="16"/>
      <c r="E143" s="16"/>
      <c r="F143" s="16"/>
      <c r="G143" s="16"/>
      <c r="H143" s="16"/>
      <c r="I143" s="16"/>
      <c r="J143" s="14">
        <f t="shared" si="6"/>
        <v>0</v>
      </c>
      <c r="K143" s="16"/>
      <c r="L143" s="16"/>
      <c r="M143" s="16"/>
    </row>
    <row r="144" spans="1:13" ht="13.75" customHeight="1" x14ac:dyDescent="0.15">
      <c r="A144" s="221" t="s">
        <v>183</v>
      </c>
      <c r="B144" s="16"/>
      <c r="C144" s="16"/>
      <c r="D144" s="16"/>
      <c r="E144" s="16"/>
      <c r="F144" s="16"/>
      <c r="G144" s="16"/>
      <c r="H144" s="16"/>
      <c r="I144" s="16"/>
      <c r="J144" s="14">
        <f t="shared" si="6"/>
        <v>0</v>
      </c>
      <c r="K144" s="16"/>
      <c r="L144" s="16"/>
      <c r="M144" s="16"/>
    </row>
    <row r="145" spans="1:13" ht="13.75" customHeight="1" x14ac:dyDescent="0.15">
      <c r="A145" s="221" t="s">
        <v>409</v>
      </c>
      <c r="B145" s="16"/>
      <c r="C145" s="16"/>
      <c r="D145" s="16"/>
      <c r="E145" s="16"/>
      <c r="F145" s="16"/>
      <c r="G145" s="16"/>
      <c r="H145" s="16"/>
      <c r="I145" s="16"/>
      <c r="J145" s="14">
        <f t="shared" si="6"/>
        <v>0</v>
      </c>
      <c r="K145" s="16"/>
      <c r="L145" s="16"/>
      <c r="M145" s="14">
        <f>PRODUCT(J145*0.625)</f>
        <v>0</v>
      </c>
    </row>
    <row r="146" spans="1:13" ht="13.75" customHeight="1" x14ac:dyDescent="0.15">
      <c r="A146" s="221" t="s">
        <v>185</v>
      </c>
      <c r="B146" s="16"/>
      <c r="C146" s="16"/>
      <c r="D146" s="16"/>
      <c r="E146" s="16"/>
      <c r="F146" s="16"/>
      <c r="G146" s="16"/>
      <c r="H146" s="16"/>
      <c r="I146" s="16"/>
      <c r="J146" s="16"/>
      <c r="K146" s="16"/>
      <c r="L146" s="16"/>
      <c r="M146" s="16"/>
    </row>
    <row r="147" spans="1:13" ht="13.75" customHeight="1" x14ac:dyDescent="0.15">
      <c r="A147" s="221" t="s">
        <v>247</v>
      </c>
      <c r="B147" s="16"/>
      <c r="C147" s="16"/>
      <c r="D147" s="16"/>
      <c r="E147" s="16"/>
      <c r="F147" s="16"/>
      <c r="G147" s="16"/>
      <c r="H147" s="16"/>
      <c r="I147" s="16"/>
      <c r="J147" s="16"/>
      <c r="K147" s="16"/>
      <c r="L147" s="16"/>
      <c r="M147" s="16"/>
    </row>
    <row r="148" spans="1:13" ht="13.75" customHeight="1" x14ac:dyDescent="0.15">
      <c r="A148" s="221" t="s">
        <v>248</v>
      </c>
      <c r="B148" s="16"/>
      <c r="C148" s="16"/>
      <c r="D148" s="16"/>
      <c r="E148" s="16"/>
      <c r="F148" s="16"/>
      <c r="G148" s="16"/>
      <c r="H148" s="16"/>
      <c r="I148" s="16"/>
      <c r="J148" s="16"/>
      <c r="K148" s="16"/>
      <c r="L148" s="16"/>
      <c r="M148" s="16"/>
    </row>
    <row r="149" spans="1:13" ht="13.75" customHeight="1" x14ac:dyDescent="0.15">
      <c r="A149" s="221" t="s">
        <v>249</v>
      </c>
      <c r="B149" s="16"/>
      <c r="C149" s="16"/>
      <c r="D149" s="16"/>
      <c r="E149" s="16"/>
      <c r="F149" s="16"/>
      <c r="G149" s="16"/>
      <c r="H149" s="16"/>
      <c r="I149" s="16"/>
      <c r="J149" s="16"/>
      <c r="K149" s="16"/>
      <c r="L149" s="16"/>
      <c r="M149" s="16"/>
    </row>
    <row r="150" spans="1:13" ht="13.75" customHeight="1" x14ac:dyDescent="0.15">
      <c r="A150" s="221" t="s">
        <v>250</v>
      </c>
      <c r="B150" s="16"/>
      <c r="C150" s="16"/>
      <c r="D150" s="16"/>
      <c r="E150" s="16"/>
      <c r="F150" s="16"/>
      <c r="G150" s="16"/>
      <c r="H150" s="16"/>
      <c r="I150" s="16"/>
      <c r="J150" s="16"/>
      <c r="K150" s="16"/>
      <c r="L150" s="16"/>
      <c r="M150" s="16"/>
    </row>
    <row r="151" spans="1:13" ht="13.75" customHeight="1" x14ac:dyDescent="0.15">
      <c r="A151" s="221" t="s">
        <v>251</v>
      </c>
      <c r="B151" s="16"/>
      <c r="C151" s="16"/>
      <c r="D151" s="16"/>
      <c r="E151" s="16"/>
      <c r="F151" s="16"/>
      <c r="G151" s="16"/>
      <c r="H151" s="16"/>
      <c r="I151" s="16"/>
      <c r="J151" s="16"/>
      <c r="K151" s="16"/>
      <c r="L151" s="16"/>
      <c r="M151" s="16"/>
    </row>
    <row r="152" spans="1:13" ht="13.75" customHeight="1" x14ac:dyDescent="0.15">
      <c r="A152" s="16"/>
      <c r="B152" s="16"/>
      <c r="C152" s="16"/>
      <c r="D152" s="16"/>
      <c r="E152" s="16"/>
      <c r="F152" s="16"/>
      <c r="G152" s="16"/>
      <c r="H152" s="16"/>
      <c r="I152" s="16"/>
      <c r="J152" s="16"/>
      <c r="K152" s="16"/>
      <c r="L152" s="16"/>
      <c r="M152" s="16"/>
    </row>
    <row r="153" spans="1:13" ht="13.75" customHeight="1" x14ac:dyDescent="0.15">
      <c r="A153" s="221" t="s">
        <v>253</v>
      </c>
      <c r="B153" s="16"/>
      <c r="C153" s="16"/>
      <c r="D153" s="16"/>
      <c r="E153" s="16"/>
      <c r="F153" s="16"/>
      <c r="G153" s="16"/>
      <c r="H153" s="16"/>
      <c r="I153" s="16"/>
      <c r="J153" s="16"/>
      <c r="K153" s="16"/>
      <c r="L153" s="16"/>
      <c r="M153" s="16"/>
    </row>
    <row r="154" spans="1:13" ht="13.75" customHeight="1" x14ac:dyDescent="0.15">
      <c r="A154" s="16"/>
      <c r="B154" s="16"/>
      <c r="C154" s="16"/>
      <c r="D154" s="16"/>
      <c r="E154" s="16"/>
      <c r="F154" s="16"/>
      <c r="G154" s="16"/>
      <c r="H154" s="16"/>
      <c r="I154" s="16"/>
      <c r="J154" s="16"/>
      <c r="K154" s="16"/>
      <c r="L154" s="16"/>
      <c r="M154" s="16"/>
    </row>
    <row r="155" spans="1:13" ht="13.75" customHeight="1" x14ac:dyDescent="0.15">
      <c r="A155" s="221" t="s">
        <v>428</v>
      </c>
      <c r="B155" s="16"/>
      <c r="C155" s="16"/>
      <c r="D155" s="16"/>
      <c r="E155" s="16"/>
      <c r="F155" s="16"/>
      <c r="G155" s="16"/>
      <c r="H155" s="16"/>
      <c r="I155" s="16"/>
      <c r="J155" s="16"/>
      <c r="K155" s="16"/>
      <c r="L155" s="16"/>
      <c r="M155" s="16"/>
    </row>
    <row r="156" spans="1:13" ht="13.75" customHeight="1" x14ac:dyDescent="0.15">
      <c r="A156" s="221" t="s">
        <v>439</v>
      </c>
      <c r="B156" s="16"/>
      <c r="C156" s="16"/>
      <c r="D156" s="16"/>
      <c r="E156" s="16"/>
      <c r="F156" s="16"/>
      <c r="G156" s="16"/>
      <c r="H156" s="16"/>
      <c r="I156" s="16"/>
      <c r="J156" s="16"/>
      <c r="K156" s="16"/>
      <c r="L156" s="16"/>
      <c r="M156" s="16"/>
    </row>
    <row r="157" spans="1:13" ht="13.75" customHeight="1" x14ac:dyDescent="0.15">
      <c r="A157" s="221" t="s">
        <v>440</v>
      </c>
      <c r="B157" s="16"/>
      <c r="C157" s="16"/>
      <c r="D157" s="16"/>
      <c r="E157" s="16"/>
      <c r="F157" s="16"/>
      <c r="G157" s="16"/>
      <c r="H157" s="16"/>
      <c r="I157" s="16"/>
      <c r="J157" s="16"/>
      <c r="K157" s="16"/>
      <c r="L157" s="16"/>
      <c r="M157" s="16"/>
    </row>
    <row r="158" spans="1:13" ht="13.75" customHeight="1" x14ac:dyDescent="0.15">
      <c r="A158" s="221" t="s">
        <v>442</v>
      </c>
      <c r="B158" s="16"/>
      <c r="C158" s="16"/>
      <c r="D158" s="16"/>
      <c r="E158" s="16"/>
      <c r="F158" s="16"/>
      <c r="G158" s="16"/>
      <c r="H158" s="16"/>
      <c r="I158" s="16"/>
      <c r="J158" s="16"/>
      <c r="K158" s="16"/>
      <c r="L158" s="16"/>
      <c r="M158" s="16"/>
    </row>
    <row r="159" spans="1:13" ht="13.75" customHeight="1" x14ac:dyDescent="0.15">
      <c r="A159" s="221" t="s">
        <v>443</v>
      </c>
      <c r="B159" s="16"/>
      <c r="C159" s="16"/>
      <c r="D159" s="16"/>
      <c r="E159" s="16"/>
      <c r="F159" s="16"/>
      <c r="G159" s="16"/>
      <c r="H159" s="16"/>
      <c r="I159" s="16"/>
      <c r="J159" s="16"/>
      <c r="K159" s="16"/>
      <c r="L159" s="16"/>
      <c r="M159" s="16"/>
    </row>
    <row r="160" spans="1:13" ht="13.75" customHeight="1" x14ac:dyDescent="0.15">
      <c r="A160" s="221" t="s">
        <v>445</v>
      </c>
      <c r="B160" s="16"/>
      <c r="C160" s="16"/>
      <c r="D160" s="16"/>
      <c r="E160" s="16"/>
      <c r="F160" s="16"/>
      <c r="G160" s="16"/>
      <c r="H160" s="16"/>
      <c r="I160" s="16"/>
      <c r="J160" s="16"/>
      <c r="K160" s="16"/>
      <c r="L160" s="16"/>
      <c r="M160" s="16"/>
    </row>
    <row r="161" spans="1:13" ht="13.75" customHeight="1" x14ac:dyDescent="0.15">
      <c r="A161" s="221" t="s">
        <v>449</v>
      </c>
      <c r="B161" s="16"/>
      <c r="C161" s="16"/>
      <c r="D161" s="16"/>
      <c r="E161" s="16"/>
      <c r="F161" s="16"/>
      <c r="G161" s="16"/>
      <c r="H161" s="16"/>
      <c r="I161" s="16"/>
      <c r="J161" s="16"/>
      <c r="K161" s="16"/>
      <c r="L161" s="16"/>
      <c r="M161" s="16"/>
    </row>
    <row r="162" spans="1:13" ht="13.75" customHeight="1" x14ac:dyDescent="0.15">
      <c r="A162" s="221" t="s">
        <v>417</v>
      </c>
      <c r="B162" s="16"/>
      <c r="C162" s="16"/>
      <c r="D162" s="16"/>
      <c r="E162" s="16"/>
      <c r="F162" s="16"/>
      <c r="G162" s="16"/>
      <c r="H162" s="16"/>
      <c r="I162" s="16"/>
      <c r="J162" s="16"/>
      <c r="K162" s="16"/>
      <c r="L162" s="16"/>
      <c r="M162" s="16"/>
    </row>
    <row r="163" spans="1:13" ht="13.75" customHeight="1" x14ac:dyDescent="0.15">
      <c r="A163" s="16"/>
      <c r="B163" s="16"/>
      <c r="C163" s="16"/>
      <c r="D163" s="16"/>
      <c r="E163" s="16"/>
      <c r="F163" s="16"/>
      <c r="G163" s="16"/>
      <c r="H163" s="16"/>
      <c r="I163" s="16"/>
      <c r="J163" s="16"/>
      <c r="K163" s="16"/>
      <c r="L163" s="16"/>
      <c r="M163" s="16"/>
    </row>
    <row r="164" spans="1:13" ht="13.75" customHeight="1" x14ac:dyDescent="0.15">
      <c r="A164" s="16"/>
      <c r="B164" s="16"/>
      <c r="C164" s="16"/>
      <c r="D164" s="16"/>
      <c r="E164" s="16"/>
      <c r="F164" s="16"/>
      <c r="G164" s="16"/>
      <c r="H164" s="16"/>
      <c r="I164" s="16"/>
      <c r="J164" s="16"/>
      <c r="K164" s="16"/>
      <c r="L164" s="16"/>
      <c r="M164" s="16"/>
    </row>
    <row r="165" spans="1:13" ht="13.75" customHeight="1" x14ac:dyDescent="0.15">
      <c r="A165" s="16"/>
      <c r="B165" s="16"/>
      <c r="C165" s="16"/>
      <c r="D165" s="16"/>
      <c r="E165" s="16"/>
      <c r="F165" s="16"/>
      <c r="G165" s="16"/>
      <c r="H165" s="16"/>
      <c r="I165" s="16"/>
      <c r="J165" s="16"/>
      <c r="K165" s="16"/>
      <c r="L165" s="16"/>
      <c r="M165" s="16"/>
    </row>
    <row r="166" spans="1:13" ht="13.75" customHeight="1" x14ac:dyDescent="0.15">
      <c r="A166" s="16"/>
      <c r="B166" s="16"/>
      <c r="C166" s="16"/>
      <c r="D166" s="16"/>
      <c r="E166" s="16"/>
      <c r="F166" s="16"/>
      <c r="G166" s="16"/>
      <c r="H166" s="16"/>
      <c r="I166" s="16"/>
      <c r="J166" s="16"/>
      <c r="K166" s="16"/>
      <c r="L166" s="16"/>
      <c r="M166" s="16"/>
    </row>
  </sheetData>
  <pageMargins left="0.75" right="0.75" top="1" bottom="1" header="0.5" footer="0.5"/>
  <pageSetup orientation="portrait"/>
  <headerFooter>
    <oddHeader>&amp;L&amp;"Arial,Regular"&amp;10&amp;K0000002004 totals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66"/>
  <sheetViews>
    <sheetView showGridLines="0" workbookViewId="0"/>
  </sheetViews>
  <sheetFormatPr baseColWidth="10" defaultColWidth="8.83203125" defaultRowHeight="13" customHeight="1" x14ac:dyDescent="0.15"/>
  <cols>
    <col min="1" max="1" width="32.5" style="5" customWidth="1"/>
    <col min="2" max="10" width="8.83203125" style="5" customWidth="1"/>
    <col min="11" max="11" width="11.33203125" style="5" customWidth="1"/>
    <col min="12" max="12" width="20.83203125" style="5" customWidth="1"/>
    <col min="13" max="13" width="7.33203125" style="5" customWidth="1"/>
    <col min="14" max="14" width="8.83203125" style="5" customWidth="1"/>
    <col min="15" max="16384" width="8.83203125" style="5"/>
  </cols>
  <sheetData>
    <row r="1" spans="1:13" ht="13.75" customHeight="1" x14ac:dyDescent="0.15">
      <c r="A1" s="223" t="s">
        <v>528</v>
      </c>
      <c r="B1" s="222" t="s">
        <v>428</v>
      </c>
      <c r="C1" s="222" t="s">
        <v>429</v>
      </c>
      <c r="D1" s="222" t="s">
        <v>430</v>
      </c>
      <c r="E1" s="222" t="s">
        <v>431</v>
      </c>
      <c r="F1" s="222" t="s">
        <v>432</v>
      </c>
      <c r="G1" s="222" t="s">
        <v>421</v>
      </c>
      <c r="H1" s="222" t="s">
        <v>363</v>
      </c>
      <c r="I1" s="222" t="s">
        <v>364</v>
      </c>
      <c r="J1" s="222" t="s">
        <v>365</v>
      </c>
      <c r="K1" s="222" t="s">
        <v>524</v>
      </c>
      <c r="L1" s="222" t="s">
        <v>525</v>
      </c>
      <c r="M1" s="222" t="s">
        <v>370</v>
      </c>
    </row>
    <row r="2" spans="1:13" ht="13.75" customHeight="1" x14ac:dyDescent="0.15">
      <c r="A2" s="79" t="s">
        <v>39</v>
      </c>
      <c r="B2" s="38"/>
      <c r="C2" s="16"/>
      <c r="D2" s="16"/>
      <c r="E2" s="16"/>
      <c r="F2" s="16"/>
      <c r="G2" s="16"/>
      <c r="H2" s="16"/>
      <c r="I2" s="16"/>
      <c r="J2" s="14">
        <f t="shared" ref="J2:J33" si="0">SUM(B2:I2)</f>
        <v>0</v>
      </c>
      <c r="K2" s="14">
        <v>1</v>
      </c>
      <c r="L2" s="14">
        <v>2</v>
      </c>
      <c r="M2" s="16"/>
    </row>
    <row r="3" spans="1:13" ht="13.75" customHeight="1" x14ac:dyDescent="0.15">
      <c r="A3" s="79" t="s">
        <v>40</v>
      </c>
      <c r="B3" s="38"/>
      <c r="C3" s="16"/>
      <c r="D3" s="16"/>
      <c r="E3" s="16"/>
      <c r="F3" s="16"/>
      <c r="G3" s="16"/>
      <c r="H3" s="16"/>
      <c r="I3" s="16"/>
      <c r="J3" s="14">
        <f t="shared" si="0"/>
        <v>0</v>
      </c>
      <c r="K3" s="14">
        <v>1</v>
      </c>
      <c r="L3" s="14">
        <v>1</v>
      </c>
      <c r="M3" s="16"/>
    </row>
    <row r="4" spans="1:13" ht="13.75" customHeight="1" x14ac:dyDescent="0.15">
      <c r="A4" s="79" t="s">
        <v>42</v>
      </c>
      <c r="B4" s="38"/>
      <c r="C4" s="16"/>
      <c r="D4" s="16"/>
      <c r="E4" s="16"/>
      <c r="F4" s="16"/>
      <c r="G4" s="16"/>
      <c r="H4" s="16"/>
      <c r="I4" s="16"/>
      <c r="J4" s="14">
        <f t="shared" si="0"/>
        <v>0</v>
      </c>
      <c r="K4" s="14">
        <v>16</v>
      </c>
      <c r="L4" s="14">
        <v>18</v>
      </c>
      <c r="M4" s="16"/>
    </row>
    <row r="5" spans="1:13" ht="13.75" customHeight="1" x14ac:dyDescent="0.15">
      <c r="A5" s="79" t="s">
        <v>17</v>
      </c>
      <c r="B5" s="38"/>
      <c r="C5" s="16"/>
      <c r="D5" s="16"/>
      <c r="E5" s="16"/>
      <c r="F5" s="16"/>
      <c r="G5" s="16"/>
      <c r="H5" s="16"/>
      <c r="I5" s="16"/>
      <c r="J5" s="14">
        <f t="shared" si="0"/>
        <v>0</v>
      </c>
      <c r="K5" s="14">
        <v>7</v>
      </c>
      <c r="L5" s="14">
        <v>1</v>
      </c>
      <c r="M5" s="16"/>
    </row>
    <row r="6" spans="1:13" ht="13.75" customHeight="1" x14ac:dyDescent="0.15">
      <c r="A6" s="79" t="s">
        <v>16</v>
      </c>
      <c r="B6" s="38"/>
      <c r="C6" s="16"/>
      <c r="D6" s="16"/>
      <c r="E6" s="16"/>
      <c r="F6" s="16"/>
      <c r="G6" s="16"/>
      <c r="H6" s="16"/>
      <c r="I6" s="16"/>
      <c r="J6" s="14">
        <f t="shared" si="0"/>
        <v>0</v>
      </c>
      <c r="K6" s="14">
        <v>4</v>
      </c>
      <c r="L6" s="14">
        <v>6</v>
      </c>
      <c r="M6" s="16"/>
    </row>
    <row r="7" spans="1:13" ht="13.75" customHeight="1" x14ac:dyDescent="0.15">
      <c r="A7" s="79" t="s">
        <v>374</v>
      </c>
      <c r="B7" s="38"/>
      <c r="C7" s="16"/>
      <c r="D7" s="16"/>
      <c r="E7" s="16"/>
      <c r="F7" s="16"/>
      <c r="G7" s="16"/>
      <c r="H7" s="16"/>
      <c r="I7" s="16"/>
      <c r="J7" s="14">
        <f t="shared" si="0"/>
        <v>0</v>
      </c>
      <c r="K7" s="14">
        <v>1</v>
      </c>
      <c r="L7" s="14">
        <v>2</v>
      </c>
      <c r="M7" s="16"/>
    </row>
    <row r="8" spans="1:13" ht="13.75" customHeight="1" x14ac:dyDescent="0.15">
      <c r="A8" s="79" t="s">
        <v>11</v>
      </c>
      <c r="B8" s="38"/>
      <c r="C8" s="16"/>
      <c r="D8" s="16"/>
      <c r="E8" s="16"/>
      <c r="F8" s="16"/>
      <c r="G8" s="16"/>
      <c r="H8" s="16"/>
      <c r="I8" s="16"/>
      <c r="J8" s="14">
        <f t="shared" si="0"/>
        <v>0</v>
      </c>
      <c r="K8" s="14">
        <v>3</v>
      </c>
      <c r="L8" s="14">
        <v>3</v>
      </c>
      <c r="M8" s="16"/>
    </row>
    <row r="9" spans="1:13" ht="13.75" customHeight="1" x14ac:dyDescent="0.15">
      <c r="A9" s="79" t="s">
        <v>15</v>
      </c>
      <c r="B9" s="38"/>
      <c r="C9" s="16"/>
      <c r="D9" s="16"/>
      <c r="E9" s="16"/>
      <c r="F9" s="16"/>
      <c r="G9" s="16"/>
      <c r="H9" s="16"/>
      <c r="I9" s="16"/>
      <c r="J9" s="14">
        <f t="shared" si="0"/>
        <v>0</v>
      </c>
      <c r="K9" s="14">
        <v>3695</v>
      </c>
      <c r="L9" s="14">
        <v>20</v>
      </c>
      <c r="M9" s="16"/>
    </row>
    <row r="10" spans="1:13" ht="13.75" customHeight="1" x14ac:dyDescent="0.15">
      <c r="A10" s="79" t="s">
        <v>22</v>
      </c>
      <c r="B10" s="38"/>
      <c r="C10" s="16"/>
      <c r="D10" s="16"/>
      <c r="E10" s="16"/>
      <c r="F10" s="16"/>
      <c r="G10" s="16"/>
      <c r="H10" s="16"/>
      <c r="I10" s="16"/>
      <c r="J10" s="14">
        <f t="shared" si="0"/>
        <v>0</v>
      </c>
      <c r="K10" s="14">
        <v>15453</v>
      </c>
      <c r="L10" s="14">
        <v>20</v>
      </c>
      <c r="M10" s="16"/>
    </row>
    <row r="11" spans="1:13" ht="13.75" customHeight="1" x14ac:dyDescent="0.15">
      <c r="A11" s="79" t="s">
        <v>21</v>
      </c>
      <c r="B11" s="38"/>
      <c r="C11" s="16"/>
      <c r="D11" s="16"/>
      <c r="E11" s="16"/>
      <c r="F11" s="16"/>
      <c r="G11" s="16"/>
      <c r="H11" s="16"/>
      <c r="I11" s="16"/>
      <c r="J11" s="14">
        <f t="shared" si="0"/>
        <v>0</v>
      </c>
      <c r="K11" s="14">
        <v>1187</v>
      </c>
      <c r="L11" s="14">
        <v>19</v>
      </c>
      <c r="M11" s="16"/>
    </row>
    <row r="12" spans="1:13" ht="13.75" customHeight="1" x14ac:dyDescent="0.15">
      <c r="A12" s="79" t="s">
        <v>19</v>
      </c>
      <c r="B12" s="38"/>
      <c r="C12" s="16"/>
      <c r="D12" s="16"/>
      <c r="E12" s="16"/>
      <c r="F12" s="16"/>
      <c r="G12" s="16"/>
      <c r="H12" s="16"/>
      <c r="I12" s="16"/>
      <c r="J12" s="14">
        <f t="shared" si="0"/>
        <v>0</v>
      </c>
      <c r="K12" s="14">
        <v>8</v>
      </c>
      <c r="L12" s="14">
        <v>5</v>
      </c>
      <c r="M12" s="16"/>
    </row>
    <row r="13" spans="1:13" ht="13.75" customHeight="1" x14ac:dyDescent="0.15">
      <c r="A13" s="79" t="s">
        <v>25</v>
      </c>
      <c r="B13" s="38"/>
      <c r="C13" s="16"/>
      <c r="D13" s="16"/>
      <c r="E13" s="16"/>
      <c r="F13" s="16"/>
      <c r="G13" s="16"/>
      <c r="H13" s="16"/>
      <c r="I13" s="16"/>
      <c r="J13" s="14">
        <f t="shared" si="0"/>
        <v>0</v>
      </c>
      <c r="K13" s="14">
        <v>5</v>
      </c>
      <c r="L13" s="14">
        <v>3</v>
      </c>
      <c r="M13" s="16"/>
    </row>
    <row r="14" spans="1:13" ht="13.75" customHeight="1" x14ac:dyDescent="0.15">
      <c r="A14" s="79" t="s">
        <v>24</v>
      </c>
      <c r="B14" s="38"/>
      <c r="C14" s="16"/>
      <c r="D14" s="16"/>
      <c r="E14" s="16"/>
      <c r="F14" s="16"/>
      <c r="G14" s="16"/>
      <c r="H14" s="16"/>
      <c r="I14" s="16"/>
      <c r="J14" s="14">
        <f t="shared" si="0"/>
        <v>0</v>
      </c>
      <c r="K14" s="14">
        <v>25</v>
      </c>
      <c r="L14" s="14">
        <v>10</v>
      </c>
      <c r="M14" s="16"/>
    </row>
    <row r="15" spans="1:13" ht="13.75" customHeight="1" x14ac:dyDescent="0.15">
      <c r="A15" s="79" t="s">
        <v>23</v>
      </c>
      <c r="B15" s="38"/>
      <c r="C15" s="16"/>
      <c r="D15" s="16"/>
      <c r="E15" s="16"/>
      <c r="F15" s="16"/>
      <c r="G15" s="16"/>
      <c r="H15" s="16"/>
      <c r="I15" s="16"/>
      <c r="J15" s="14">
        <f t="shared" si="0"/>
        <v>0</v>
      </c>
      <c r="K15" s="14">
        <v>1</v>
      </c>
      <c r="L15" s="14">
        <v>3</v>
      </c>
      <c r="M15" s="16"/>
    </row>
    <row r="16" spans="1:13" ht="13.75" customHeight="1" x14ac:dyDescent="0.15">
      <c r="A16" s="79" t="s">
        <v>18</v>
      </c>
      <c r="B16" s="38"/>
      <c r="C16" s="16"/>
      <c r="D16" s="16"/>
      <c r="E16" s="16"/>
      <c r="F16" s="16"/>
      <c r="G16" s="16"/>
      <c r="H16" s="16"/>
      <c r="I16" s="16"/>
      <c r="J16" s="14">
        <f t="shared" si="0"/>
        <v>0</v>
      </c>
      <c r="K16" s="14">
        <v>3</v>
      </c>
      <c r="L16" s="14">
        <v>7</v>
      </c>
      <c r="M16" s="16"/>
    </row>
    <row r="17" spans="1:13" ht="13.75" customHeight="1" x14ac:dyDescent="0.15">
      <c r="A17" s="79" t="s">
        <v>27</v>
      </c>
      <c r="B17" s="38"/>
      <c r="C17" s="16"/>
      <c r="D17" s="16"/>
      <c r="E17" s="16"/>
      <c r="F17" s="16"/>
      <c r="G17" s="16"/>
      <c r="H17" s="16"/>
      <c r="I17" s="16"/>
      <c r="J17" s="14">
        <f t="shared" si="0"/>
        <v>0</v>
      </c>
      <c r="K17" s="14">
        <v>1</v>
      </c>
      <c r="L17" s="14">
        <v>0</v>
      </c>
      <c r="M17" s="16"/>
    </row>
    <row r="18" spans="1:13" ht="13.75" customHeight="1" x14ac:dyDescent="0.15">
      <c r="A18" s="79" t="s">
        <v>28</v>
      </c>
      <c r="B18" s="38"/>
      <c r="C18" s="16"/>
      <c r="D18" s="16"/>
      <c r="E18" s="16"/>
      <c r="F18" s="16"/>
      <c r="G18" s="16"/>
      <c r="H18" s="16"/>
      <c r="I18" s="16"/>
      <c r="J18" s="14">
        <f t="shared" si="0"/>
        <v>0</v>
      </c>
      <c r="K18" s="14">
        <v>1</v>
      </c>
      <c r="L18" s="14">
        <v>1</v>
      </c>
      <c r="M18" s="16"/>
    </row>
    <row r="19" spans="1:13" ht="13.75" customHeight="1" x14ac:dyDescent="0.15">
      <c r="A19" s="79" t="s">
        <v>30</v>
      </c>
      <c r="B19" s="38"/>
      <c r="C19" s="16"/>
      <c r="D19" s="16"/>
      <c r="E19" s="16"/>
      <c r="F19" s="16"/>
      <c r="G19" s="16"/>
      <c r="H19" s="16"/>
      <c r="I19" s="16"/>
      <c r="J19" s="14">
        <f t="shared" si="0"/>
        <v>0</v>
      </c>
      <c r="K19" s="14">
        <v>8</v>
      </c>
      <c r="L19" s="14">
        <v>7</v>
      </c>
      <c r="M19" s="16"/>
    </row>
    <row r="20" spans="1:13" ht="13.75" customHeight="1" x14ac:dyDescent="0.15">
      <c r="A20" s="79" t="s">
        <v>32</v>
      </c>
      <c r="B20" s="38"/>
      <c r="C20" s="16"/>
      <c r="D20" s="16"/>
      <c r="E20" s="16"/>
      <c r="F20" s="16"/>
      <c r="G20" s="16"/>
      <c r="H20" s="16"/>
      <c r="I20" s="16"/>
      <c r="J20" s="14">
        <f t="shared" si="0"/>
        <v>0</v>
      </c>
      <c r="K20" s="14">
        <v>414</v>
      </c>
      <c r="L20" s="14">
        <v>17</v>
      </c>
      <c r="M20" s="16"/>
    </row>
    <row r="21" spans="1:13" ht="13.75" customHeight="1" x14ac:dyDescent="0.15">
      <c r="A21" s="79" t="s">
        <v>33</v>
      </c>
      <c r="B21" s="38"/>
      <c r="C21" s="16"/>
      <c r="D21" s="16"/>
      <c r="E21" s="16"/>
      <c r="F21" s="16"/>
      <c r="G21" s="16"/>
      <c r="H21" s="16"/>
      <c r="I21" s="16"/>
      <c r="J21" s="14">
        <f t="shared" si="0"/>
        <v>0</v>
      </c>
      <c r="K21" s="14">
        <v>1</v>
      </c>
      <c r="L21" s="14">
        <v>3</v>
      </c>
      <c r="M21" s="16"/>
    </row>
    <row r="22" spans="1:13" ht="13.75" customHeight="1" x14ac:dyDescent="0.15">
      <c r="A22" s="79" t="s">
        <v>31</v>
      </c>
      <c r="B22" s="38"/>
      <c r="C22" s="16"/>
      <c r="D22" s="16"/>
      <c r="E22" s="16"/>
      <c r="F22" s="16"/>
      <c r="G22" s="16"/>
      <c r="H22" s="16"/>
      <c r="I22" s="16"/>
      <c r="J22" s="14">
        <f t="shared" si="0"/>
        <v>0</v>
      </c>
      <c r="K22" s="14">
        <v>13</v>
      </c>
      <c r="L22" s="14">
        <v>6</v>
      </c>
      <c r="M22" s="16"/>
    </row>
    <row r="23" spans="1:13" ht="13.75" customHeight="1" x14ac:dyDescent="0.15">
      <c r="A23" s="79" t="s">
        <v>54</v>
      </c>
      <c r="B23" s="38"/>
      <c r="C23" s="16"/>
      <c r="D23" s="16"/>
      <c r="E23" s="16"/>
      <c r="F23" s="16"/>
      <c r="G23" s="16"/>
      <c r="H23" s="16"/>
      <c r="I23" s="16"/>
      <c r="J23" s="14">
        <f t="shared" si="0"/>
        <v>0</v>
      </c>
      <c r="K23" s="14">
        <v>1</v>
      </c>
      <c r="L23" s="14">
        <v>1</v>
      </c>
      <c r="M23" s="16"/>
    </row>
    <row r="24" spans="1:13" ht="13.75" customHeight="1" x14ac:dyDescent="0.15">
      <c r="A24" s="79" t="s">
        <v>57</v>
      </c>
      <c r="B24" s="38"/>
      <c r="C24" s="16"/>
      <c r="D24" s="16"/>
      <c r="E24" s="16"/>
      <c r="F24" s="16"/>
      <c r="G24" s="16"/>
      <c r="H24" s="16"/>
      <c r="I24" s="16"/>
      <c r="J24" s="14">
        <f t="shared" si="0"/>
        <v>0</v>
      </c>
      <c r="K24" s="14">
        <v>1</v>
      </c>
      <c r="L24" s="14">
        <v>1</v>
      </c>
      <c r="M24" s="16"/>
    </row>
    <row r="25" spans="1:13" ht="13.75" customHeight="1" x14ac:dyDescent="0.15">
      <c r="A25" s="79" t="s">
        <v>508</v>
      </c>
      <c r="B25" s="38"/>
      <c r="C25" s="16"/>
      <c r="D25" s="16"/>
      <c r="E25" s="16"/>
      <c r="F25" s="16"/>
      <c r="G25" s="16"/>
      <c r="H25" s="16"/>
      <c r="I25" s="16"/>
      <c r="J25" s="14">
        <f t="shared" si="0"/>
        <v>0</v>
      </c>
      <c r="K25" s="14">
        <v>1</v>
      </c>
      <c r="L25" s="14">
        <v>1</v>
      </c>
      <c r="M25" s="16"/>
    </row>
    <row r="26" spans="1:13" ht="13.75" customHeight="1" x14ac:dyDescent="0.15">
      <c r="A26" s="79" t="s">
        <v>60</v>
      </c>
      <c r="B26" s="38"/>
      <c r="C26" s="16"/>
      <c r="D26" s="16"/>
      <c r="E26" s="16"/>
      <c r="F26" s="16"/>
      <c r="G26" s="16"/>
      <c r="H26" s="16"/>
      <c r="I26" s="16"/>
      <c r="J26" s="14">
        <f t="shared" si="0"/>
        <v>0</v>
      </c>
      <c r="K26" s="14">
        <v>2</v>
      </c>
      <c r="L26" s="14">
        <v>2</v>
      </c>
      <c r="M26" s="16"/>
    </row>
    <row r="27" spans="1:13" ht="13.75" customHeight="1" x14ac:dyDescent="0.15">
      <c r="A27" s="79" t="s">
        <v>61</v>
      </c>
      <c r="B27" s="38"/>
      <c r="C27" s="16"/>
      <c r="D27" s="16"/>
      <c r="E27" s="16"/>
      <c r="F27" s="16"/>
      <c r="G27" s="16"/>
      <c r="H27" s="16"/>
      <c r="I27" s="16"/>
      <c r="J27" s="14">
        <f t="shared" si="0"/>
        <v>0</v>
      </c>
      <c r="K27" s="14">
        <v>5976</v>
      </c>
      <c r="L27" s="14">
        <v>19</v>
      </c>
      <c r="M27" s="16"/>
    </row>
    <row r="28" spans="1:13" ht="13.75" customHeight="1" x14ac:dyDescent="0.15">
      <c r="A28" s="79" t="s">
        <v>509</v>
      </c>
      <c r="B28" s="38"/>
      <c r="C28" s="16"/>
      <c r="D28" s="16"/>
      <c r="E28" s="16"/>
      <c r="F28" s="16"/>
      <c r="G28" s="16"/>
      <c r="H28" s="16"/>
      <c r="I28" s="16"/>
      <c r="J28" s="14">
        <f t="shared" si="0"/>
        <v>0</v>
      </c>
      <c r="K28" s="14">
        <v>268</v>
      </c>
      <c r="L28" s="14">
        <v>19</v>
      </c>
      <c r="M28" s="16"/>
    </row>
    <row r="29" spans="1:13" ht="13.75" customHeight="1" x14ac:dyDescent="0.15">
      <c r="A29" s="79" t="s">
        <v>66</v>
      </c>
      <c r="B29" s="38"/>
      <c r="C29" s="16"/>
      <c r="D29" s="16"/>
      <c r="E29" s="16"/>
      <c r="F29" s="16"/>
      <c r="G29" s="16"/>
      <c r="H29" s="16"/>
      <c r="I29" s="16"/>
      <c r="J29" s="14">
        <f t="shared" si="0"/>
        <v>0</v>
      </c>
      <c r="K29" s="14">
        <v>2</v>
      </c>
      <c r="L29" s="14">
        <v>2</v>
      </c>
      <c r="M29" s="16"/>
    </row>
    <row r="30" spans="1:13" ht="13.75" customHeight="1" x14ac:dyDescent="0.15">
      <c r="A30" s="79" t="s">
        <v>64</v>
      </c>
      <c r="B30" s="38"/>
      <c r="C30" s="16"/>
      <c r="D30" s="16"/>
      <c r="E30" s="16"/>
      <c r="F30" s="16"/>
      <c r="G30" s="16"/>
      <c r="H30" s="16"/>
      <c r="I30" s="16"/>
      <c r="J30" s="14">
        <f t="shared" si="0"/>
        <v>0</v>
      </c>
      <c r="K30" s="14">
        <v>1</v>
      </c>
      <c r="L30" s="14">
        <v>2</v>
      </c>
      <c r="M30" s="16"/>
    </row>
    <row r="31" spans="1:13" ht="13.75" customHeight="1" x14ac:dyDescent="0.15">
      <c r="A31" s="79" t="s">
        <v>63</v>
      </c>
      <c r="B31" s="38"/>
      <c r="C31" s="16"/>
      <c r="D31" s="16"/>
      <c r="E31" s="16"/>
      <c r="F31" s="16"/>
      <c r="G31" s="16"/>
      <c r="H31" s="16"/>
      <c r="I31" s="16"/>
      <c r="J31" s="14">
        <f t="shared" si="0"/>
        <v>0</v>
      </c>
      <c r="K31" s="14">
        <v>1</v>
      </c>
      <c r="L31" s="14">
        <v>1</v>
      </c>
      <c r="M31" s="16"/>
    </row>
    <row r="32" spans="1:13" ht="13.75" customHeight="1" x14ac:dyDescent="0.15">
      <c r="A32" s="79" t="s">
        <v>65</v>
      </c>
      <c r="B32" s="38"/>
      <c r="C32" s="16"/>
      <c r="D32" s="16"/>
      <c r="E32" s="16"/>
      <c r="F32" s="16"/>
      <c r="G32" s="16"/>
      <c r="H32" s="16"/>
      <c r="I32" s="16"/>
      <c r="J32" s="14">
        <f t="shared" si="0"/>
        <v>0</v>
      </c>
      <c r="K32" s="14">
        <v>1</v>
      </c>
      <c r="L32" s="14">
        <v>1</v>
      </c>
      <c r="M32" s="16"/>
    </row>
    <row r="33" spans="1:13" ht="13.75" customHeight="1" x14ac:dyDescent="0.15">
      <c r="A33" s="79" t="s">
        <v>67</v>
      </c>
      <c r="B33" s="38"/>
      <c r="C33" s="16"/>
      <c r="D33" s="16"/>
      <c r="E33" s="16"/>
      <c r="F33" s="16"/>
      <c r="G33" s="16"/>
      <c r="H33" s="16"/>
      <c r="I33" s="16"/>
      <c r="J33" s="14">
        <f t="shared" si="0"/>
        <v>0</v>
      </c>
      <c r="K33" s="14">
        <v>11</v>
      </c>
      <c r="L33" s="14">
        <v>13</v>
      </c>
      <c r="M33" s="16"/>
    </row>
    <row r="34" spans="1:13" ht="13.75" customHeight="1" x14ac:dyDescent="0.15">
      <c r="A34" s="79" t="s">
        <v>44</v>
      </c>
      <c r="B34" s="38"/>
      <c r="C34" s="16"/>
      <c r="D34" s="16"/>
      <c r="E34" s="16"/>
      <c r="F34" s="16"/>
      <c r="G34" s="16"/>
      <c r="H34" s="16"/>
      <c r="I34" s="16"/>
      <c r="J34" s="14">
        <f t="shared" ref="J34:J65" si="1">SUM(B34:I34)</f>
        <v>0</v>
      </c>
      <c r="K34" s="14">
        <v>1</v>
      </c>
      <c r="L34" s="14">
        <v>1</v>
      </c>
      <c r="M34" s="16"/>
    </row>
    <row r="35" spans="1:13" ht="13.75" customHeight="1" x14ac:dyDescent="0.15">
      <c r="A35" s="79" t="s">
        <v>45</v>
      </c>
      <c r="B35" s="38"/>
      <c r="C35" s="16"/>
      <c r="D35" s="16"/>
      <c r="E35" s="16"/>
      <c r="F35" s="16"/>
      <c r="G35" s="16"/>
      <c r="H35" s="16"/>
      <c r="I35" s="16"/>
      <c r="J35" s="14">
        <f t="shared" si="1"/>
        <v>0</v>
      </c>
      <c r="K35" s="14">
        <v>6</v>
      </c>
      <c r="L35" s="14">
        <v>14</v>
      </c>
      <c r="M35" s="16"/>
    </row>
    <row r="36" spans="1:13" ht="13.75" customHeight="1" x14ac:dyDescent="0.15">
      <c r="A36" s="79" t="s">
        <v>46</v>
      </c>
      <c r="B36" s="38"/>
      <c r="C36" s="16"/>
      <c r="D36" s="16"/>
      <c r="E36" s="16"/>
      <c r="F36" s="16"/>
      <c r="G36" s="16"/>
      <c r="H36" s="16"/>
      <c r="I36" s="16"/>
      <c r="J36" s="14">
        <f t="shared" si="1"/>
        <v>0</v>
      </c>
      <c r="K36" s="14">
        <v>11</v>
      </c>
      <c r="L36" s="14">
        <v>19</v>
      </c>
      <c r="M36" s="16"/>
    </row>
    <row r="37" spans="1:13" ht="13.75" customHeight="1" x14ac:dyDescent="0.15">
      <c r="A37" s="79" t="s">
        <v>48</v>
      </c>
      <c r="B37" s="38"/>
      <c r="C37" s="16"/>
      <c r="D37" s="16"/>
      <c r="E37" s="16"/>
      <c r="F37" s="16"/>
      <c r="G37" s="16"/>
      <c r="H37" s="16"/>
      <c r="I37" s="16"/>
      <c r="J37" s="14">
        <f t="shared" si="1"/>
        <v>0</v>
      </c>
      <c r="K37" s="14">
        <v>8</v>
      </c>
      <c r="L37" s="14">
        <v>15</v>
      </c>
      <c r="M37" s="16"/>
    </row>
    <row r="38" spans="1:13" ht="13.75" customHeight="1" x14ac:dyDescent="0.15">
      <c r="A38" s="79" t="s">
        <v>49</v>
      </c>
      <c r="B38" s="38"/>
      <c r="C38" s="16"/>
      <c r="D38" s="16"/>
      <c r="E38" s="16"/>
      <c r="F38" s="16"/>
      <c r="G38" s="16"/>
      <c r="H38" s="16"/>
      <c r="I38" s="16"/>
      <c r="J38" s="14">
        <f t="shared" si="1"/>
        <v>0</v>
      </c>
      <c r="K38" s="14">
        <v>2</v>
      </c>
      <c r="L38" s="14">
        <v>11</v>
      </c>
      <c r="M38" s="16"/>
    </row>
    <row r="39" spans="1:13" ht="13.75" customHeight="1" x14ac:dyDescent="0.15">
      <c r="A39" s="79" t="s">
        <v>50</v>
      </c>
      <c r="B39" s="38"/>
      <c r="C39" s="16"/>
      <c r="D39" s="16"/>
      <c r="E39" s="16"/>
      <c r="F39" s="16"/>
      <c r="G39" s="16"/>
      <c r="H39" s="16"/>
      <c r="I39" s="16"/>
      <c r="J39" s="14">
        <f t="shared" si="1"/>
        <v>0</v>
      </c>
      <c r="K39" s="14">
        <v>1</v>
      </c>
      <c r="L39" s="14">
        <v>1</v>
      </c>
      <c r="M39" s="16"/>
    </row>
    <row r="40" spans="1:13" ht="13.75" customHeight="1" x14ac:dyDescent="0.15">
      <c r="A40" s="79" t="s">
        <v>51</v>
      </c>
      <c r="B40" s="38"/>
      <c r="C40" s="16"/>
      <c r="D40" s="16"/>
      <c r="E40" s="16"/>
      <c r="F40" s="16"/>
      <c r="G40" s="16"/>
      <c r="H40" s="16"/>
      <c r="I40" s="16"/>
      <c r="J40" s="14">
        <f t="shared" si="1"/>
        <v>0</v>
      </c>
      <c r="K40" s="14">
        <v>71</v>
      </c>
      <c r="L40" s="14">
        <v>19</v>
      </c>
      <c r="M40" s="16"/>
    </row>
    <row r="41" spans="1:13" ht="13.75" customHeight="1" x14ac:dyDescent="0.15">
      <c r="A41" s="79" t="s">
        <v>52</v>
      </c>
      <c r="B41" s="38"/>
      <c r="C41" s="16"/>
      <c r="D41" s="16"/>
      <c r="E41" s="16"/>
      <c r="F41" s="16"/>
      <c r="G41" s="16"/>
      <c r="H41" s="16"/>
      <c r="I41" s="16"/>
      <c r="J41" s="14">
        <f t="shared" si="1"/>
        <v>0</v>
      </c>
      <c r="K41" s="14">
        <v>23</v>
      </c>
      <c r="L41" s="14">
        <v>20</v>
      </c>
      <c r="M41" s="16"/>
    </row>
    <row r="42" spans="1:13" ht="13.75" customHeight="1" x14ac:dyDescent="0.15">
      <c r="A42" s="79" t="s">
        <v>85</v>
      </c>
      <c r="B42" s="38"/>
      <c r="C42" s="16"/>
      <c r="D42" s="16"/>
      <c r="E42" s="16"/>
      <c r="F42" s="16"/>
      <c r="G42" s="16"/>
      <c r="H42" s="16"/>
      <c r="I42" s="16"/>
      <c r="J42" s="14">
        <f t="shared" si="1"/>
        <v>0</v>
      </c>
      <c r="K42" s="14">
        <v>37</v>
      </c>
      <c r="L42" s="14">
        <v>20</v>
      </c>
      <c r="M42" s="16"/>
    </row>
    <row r="43" spans="1:13" ht="13.75" customHeight="1" x14ac:dyDescent="0.15">
      <c r="A43" s="79" t="s">
        <v>86</v>
      </c>
      <c r="B43" s="38"/>
      <c r="C43" s="16"/>
      <c r="D43" s="16"/>
      <c r="E43" s="16"/>
      <c r="F43" s="16"/>
      <c r="G43" s="16"/>
      <c r="H43" s="16"/>
      <c r="I43" s="16"/>
      <c r="J43" s="14">
        <f t="shared" si="1"/>
        <v>0</v>
      </c>
      <c r="K43" s="14">
        <v>1</v>
      </c>
      <c r="L43" s="14">
        <v>3</v>
      </c>
      <c r="M43" s="16"/>
    </row>
    <row r="44" spans="1:13" ht="13.75" customHeight="1" x14ac:dyDescent="0.15">
      <c r="A44" s="79" t="s">
        <v>87</v>
      </c>
      <c r="B44" s="38"/>
      <c r="C44" s="16"/>
      <c r="D44" s="16"/>
      <c r="E44" s="16"/>
      <c r="F44" s="16"/>
      <c r="G44" s="16"/>
      <c r="H44" s="16"/>
      <c r="I44" s="16"/>
      <c r="J44" s="14">
        <f t="shared" si="1"/>
        <v>0</v>
      </c>
      <c r="K44" s="14">
        <v>1</v>
      </c>
      <c r="L44" s="14">
        <v>0</v>
      </c>
      <c r="M44" s="16"/>
    </row>
    <row r="45" spans="1:13" ht="13.75" customHeight="1" x14ac:dyDescent="0.15">
      <c r="A45" s="79" t="s">
        <v>37</v>
      </c>
      <c r="B45" s="38"/>
      <c r="C45" s="16"/>
      <c r="D45" s="16"/>
      <c r="E45" s="16"/>
      <c r="F45" s="16"/>
      <c r="G45" s="16"/>
      <c r="H45" s="16"/>
      <c r="I45" s="16"/>
      <c r="J45" s="14">
        <f t="shared" si="1"/>
        <v>0</v>
      </c>
      <c r="K45" s="14">
        <v>10</v>
      </c>
      <c r="L45" s="14">
        <v>18</v>
      </c>
      <c r="M45" s="16"/>
    </row>
    <row r="46" spans="1:13" ht="13.75" customHeight="1" x14ac:dyDescent="0.15">
      <c r="A46" s="79" t="s">
        <v>35</v>
      </c>
      <c r="B46" s="38"/>
      <c r="C46" s="16"/>
      <c r="D46" s="16"/>
      <c r="E46" s="16"/>
      <c r="F46" s="16"/>
      <c r="G46" s="16"/>
      <c r="H46" s="16"/>
      <c r="I46" s="16"/>
      <c r="J46" s="14">
        <f t="shared" si="1"/>
        <v>0</v>
      </c>
      <c r="K46" s="14">
        <v>17</v>
      </c>
      <c r="L46" s="14">
        <v>2</v>
      </c>
      <c r="M46" s="16"/>
    </row>
    <row r="47" spans="1:13" ht="13.75" customHeight="1" x14ac:dyDescent="0.15">
      <c r="A47" s="79" t="s">
        <v>36</v>
      </c>
      <c r="B47" s="38"/>
      <c r="C47" s="16"/>
      <c r="D47" s="16"/>
      <c r="E47" s="16"/>
      <c r="F47" s="16"/>
      <c r="G47" s="16"/>
      <c r="H47" s="16"/>
      <c r="I47" s="16"/>
      <c r="J47" s="14">
        <f t="shared" si="1"/>
        <v>0</v>
      </c>
      <c r="K47" s="14">
        <v>3</v>
      </c>
      <c r="L47" s="14">
        <v>11</v>
      </c>
      <c r="M47" s="16"/>
    </row>
    <row r="48" spans="1:13" ht="13.75" customHeight="1" x14ac:dyDescent="0.15">
      <c r="A48" s="79" t="s">
        <v>38</v>
      </c>
      <c r="B48" s="38"/>
      <c r="C48" s="16"/>
      <c r="D48" s="16"/>
      <c r="E48" s="16"/>
      <c r="F48" s="16"/>
      <c r="G48" s="16"/>
      <c r="H48" s="16"/>
      <c r="I48" s="16"/>
      <c r="J48" s="14">
        <f t="shared" si="1"/>
        <v>0</v>
      </c>
      <c r="K48" s="14">
        <v>44</v>
      </c>
      <c r="L48" s="14">
        <v>13</v>
      </c>
      <c r="M48" s="16"/>
    </row>
    <row r="49" spans="1:13" ht="13.75" customHeight="1" x14ac:dyDescent="0.15">
      <c r="A49" s="79" t="s">
        <v>510</v>
      </c>
      <c r="B49" s="38"/>
      <c r="C49" s="16"/>
      <c r="D49" s="16"/>
      <c r="E49" s="16"/>
      <c r="F49" s="16"/>
      <c r="G49" s="16"/>
      <c r="H49" s="16"/>
      <c r="I49" s="16"/>
      <c r="J49" s="14">
        <f t="shared" si="1"/>
        <v>0</v>
      </c>
      <c r="K49" s="14">
        <v>1139</v>
      </c>
      <c r="L49" s="14">
        <v>20</v>
      </c>
      <c r="M49" s="16"/>
    </row>
    <row r="50" spans="1:13" ht="13.75" customHeight="1" x14ac:dyDescent="0.15">
      <c r="A50" s="79" t="s">
        <v>69</v>
      </c>
      <c r="B50" s="38"/>
      <c r="C50" s="16"/>
      <c r="D50" s="16"/>
      <c r="E50" s="16"/>
      <c r="F50" s="16"/>
      <c r="G50" s="16"/>
      <c r="H50" s="16"/>
      <c r="I50" s="16"/>
      <c r="J50" s="14">
        <f t="shared" si="1"/>
        <v>0</v>
      </c>
      <c r="K50" s="14">
        <v>762</v>
      </c>
      <c r="L50" s="14">
        <v>20</v>
      </c>
      <c r="M50" s="16"/>
    </row>
    <row r="51" spans="1:13" ht="13.75" customHeight="1" x14ac:dyDescent="0.15">
      <c r="A51" s="79" t="s">
        <v>75</v>
      </c>
      <c r="B51" s="38"/>
      <c r="C51" s="16"/>
      <c r="D51" s="16"/>
      <c r="E51" s="16"/>
      <c r="F51" s="16"/>
      <c r="G51" s="16"/>
      <c r="H51" s="16"/>
      <c r="I51" s="16"/>
      <c r="J51" s="14">
        <f t="shared" si="1"/>
        <v>0</v>
      </c>
      <c r="K51" s="14">
        <v>1</v>
      </c>
      <c r="L51" s="14">
        <v>2</v>
      </c>
      <c r="M51" s="16"/>
    </row>
    <row r="52" spans="1:13" ht="13.75" customHeight="1" x14ac:dyDescent="0.15">
      <c r="A52" s="79" t="s">
        <v>74</v>
      </c>
      <c r="B52" s="38"/>
      <c r="C52" s="16"/>
      <c r="D52" s="16"/>
      <c r="E52" s="16"/>
      <c r="F52" s="16"/>
      <c r="G52" s="16"/>
      <c r="H52" s="16"/>
      <c r="I52" s="16"/>
      <c r="J52" s="14">
        <f t="shared" si="1"/>
        <v>0</v>
      </c>
      <c r="K52" s="14">
        <v>4</v>
      </c>
      <c r="L52" s="14">
        <v>7</v>
      </c>
      <c r="M52" s="16"/>
    </row>
    <row r="53" spans="1:13" ht="13.75" customHeight="1" x14ac:dyDescent="0.15">
      <c r="A53" s="79" t="s">
        <v>71</v>
      </c>
      <c r="B53" s="38"/>
      <c r="C53" s="16"/>
      <c r="D53" s="16"/>
      <c r="E53" s="16"/>
      <c r="F53" s="16"/>
      <c r="G53" s="16"/>
      <c r="H53" s="16"/>
      <c r="I53" s="16"/>
      <c r="J53" s="14">
        <f t="shared" si="1"/>
        <v>0</v>
      </c>
      <c r="K53" s="14">
        <v>10</v>
      </c>
      <c r="L53" s="14">
        <v>16</v>
      </c>
      <c r="M53" s="16"/>
    </row>
    <row r="54" spans="1:13" ht="13.75" customHeight="1" x14ac:dyDescent="0.15">
      <c r="A54" s="79" t="s">
        <v>73</v>
      </c>
      <c r="B54" s="38"/>
      <c r="C54" s="16"/>
      <c r="D54" s="16"/>
      <c r="E54" s="16"/>
      <c r="F54" s="16"/>
      <c r="G54" s="16"/>
      <c r="H54" s="16"/>
      <c r="I54" s="16"/>
      <c r="J54" s="14">
        <f t="shared" si="1"/>
        <v>0</v>
      </c>
      <c r="K54" s="14">
        <v>1</v>
      </c>
      <c r="L54" s="14">
        <v>1</v>
      </c>
      <c r="M54" s="16"/>
    </row>
    <row r="55" spans="1:13" ht="13.75" customHeight="1" x14ac:dyDescent="0.15">
      <c r="A55" s="79" t="s">
        <v>70</v>
      </c>
      <c r="B55" s="38"/>
      <c r="C55" s="16"/>
      <c r="D55" s="16"/>
      <c r="E55" s="16"/>
      <c r="F55" s="16"/>
      <c r="G55" s="16"/>
      <c r="H55" s="16"/>
      <c r="I55" s="16"/>
      <c r="J55" s="14">
        <f t="shared" si="1"/>
        <v>0</v>
      </c>
      <c r="K55" s="14">
        <v>28</v>
      </c>
      <c r="L55" s="14">
        <v>15</v>
      </c>
      <c r="M55" s="16"/>
    </row>
    <row r="56" spans="1:13" ht="13.75" customHeight="1" x14ac:dyDescent="0.15">
      <c r="A56" s="79" t="s">
        <v>77</v>
      </c>
      <c r="B56" s="38"/>
      <c r="C56" s="16"/>
      <c r="D56" s="16"/>
      <c r="E56" s="16"/>
      <c r="F56" s="16"/>
      <c r="G56" s="16"/>
      <c r="H56" s="16"/>
      <c r="I56" s="16"/>
      <c r="J56" s="14">
        <f t="shared" si="1"/>
        <v>0</v>
      </c>
      <c r="K56" s="14">
        <v>9</v>
      </c>
      <c r="L56" s="14">
        <v>17</v>
      </c>
      <c r="M56" s="16"/>
    </row>
    <row r="57" spans="1:13" ht="13.75" customHeight="1" x14ac:dyDescent="0.15">
      <c r="A57" s="79" t="s">
        <v>79</v>
      </c>
      <c r="B57" s="38"/>
      <c r="C57" s="16"/>
      <c r="D57" s="16"/>
      <c r="E57" s="16"/>
      <c r="F57" s="16"/>
      <c r="G57" s="16"/>
      <c r="H57" s="16"/>
      <c r="I57" s="16"/>
      <c r="J57" s="14">
        <f t="shared" si="1"/>
        <v>0</v>
      </c>
      <c r="K57" s="14">
        <v>7</v>
      </c>
      <c r="L57" s="14">
        <v>10</v>
      </c>
      <c r="M57" s="16"/>
    </row>
    <row r="58" spans="1:13" ht="13.75" customHeight="1" x14ac:dyDescent="0.15">
      <c r="A58" s="79" t="s">
        <v>511</v>
      </c>
      <c r="B58" s="38"/>
      <c r="C58" s="16"/>
      <c r="D58" s="16"/>
      <c r="E58" s="16"/>
      <c r="F58" s="16"/>
      <c r="G58" s="16"/>
      <c r="H58" s="16"/>
      <c r="I58" s="16"/>
      <c r="J58" s="14">
        <f t="shared" si="1"/>
        <v>0</v>
      </c>
      <c r="K58" s="14">
        <v>7</v>
      </c>
      <c r="L58" s="14">
        <v>13</v>
      </c>
      <c r="M58" s="16"/>
    </row>
    <row r="59" spans="1:13" ht="13.75" customHeight="1" x14ac:dyDescent="0.15">
      <c r="A59" s="79" t="s">
        <v>78</v>
      </c>
      <c r="B59" s="38"/>
      <c r="C59" s="16"/>
      <c r="D59" s="16"/>
      <c r="E59" s="16"/>
      <c r="F59" s="16"/>
      <c r="G59" s="16"/>
      <c r="H59" s="16"/>
      <c r="I59" s="16"/>
      <c r="J59" s="14">
        <f t="shared" si="1"/>
        <v>0</v>
      </c>
      <c r="K59" s="14">
        <v>1</v>
      </c>
      <c r="L59" s="14">
        <v>1</v>
      </c>
      <c r="M59" s="16"/>
    </row>
    <row r="60" spans="1:13" ht="13.75" customHeight="1" x14ac:dyDescent="0.15">
      <c r="A60" s="79" t="s">
        <v>80</v>
      </c>
      <c r="B60" s="38"/>
      <c r="C60" s="16"/>
      <c r="D60" s="16"/>
      <c r="E60" s="16"/>
      <c r="F60" s="16"/>
      <c r="G60" s="16"/>
      <c r="H60" s="16"/>
      <c r="I60" s="16"/>
      <c r="J60" s="14">
        <f t="shared" si="1"/>
        <v>0</v>
      </c>
      <c r="K60" s="14">
        <v>1</v>
      </c>
      <c r="L60" s="14">
        <v>1</v>
      </c>
      <c r="M60" s="16"/>
    </row>
    <row r="61" spans="1:13" ht="13.75" customHeight="1" x14ac:dyDescent="0.15">
      <c r="A61" s="79" t="s">
        <v>81</v>
      </c>
      <c r="B61" s="38"/>
      <c r="C61" s="16"/>
      <c r="D61" s="16"/>
      <c r="E61" s="16"/>
      <c r="F61" s="16"/>
      <c r="G61" s="16"/>
      <c r="H61" s="16"/>
      <c r="I61" s="16"/>
      <c r="J61" s="14">
        <f t="shared" si="1"/>
        <v>0</v>
      </c>
      <c r="K61" s="14">
        <v>76</v>
      </c>
      <c r="L61" s="14">
        <v>20</v>
      </c>
      <c r="M61" s="16"/>
    </row>
    <row r="62" spans="1:13" ht="13.75" customHeight="1" x14ac:dyDescent="0.15">
      <c r="A62" s="79" t="s">
        <v>82</v>
      </c>
      <c r="B62" s="38"/>
      <c r="C62" s="16"/>
      <c r="D62" s="16"/>
      <c r="E62" s="16"/>
      <c r="F62" s="16"/>
      <c r="G62" s="16"/>
      <c r="H62" s="16"/>
      <c r="I62" s="16"/>
      <c r="J62" s="14">
        <f t="shared" si="1"/>
        <v>0</v>
      </c>
      <c r="K62" s="14">
        <v>25</v>
      </c>
      <c r="L62" s="14">
        <v>20</v>
      </c>
      <c r="M62" s="16"/>
    </row>
    <row r="63" spans="1:13" ht="13.75" customHeight="1" x14ac:dyDescent="0.15">
      <c r="A63" s="79" t="s">
        <v>84</v>
      </c>
      <c r="B63" s="38"/>
      <c r="C63" s="16"/>
      <c r="D63" s="16"/>
      <c r="E63" s="16"/>
      <c r="F63" s="16"/>
      <c r="G63" s="16"/>
      <c r="H63" s="16"/>
      <c r="I63" s="16"/>
      <c r="J63" s="14">
        <f t="shared" si="1"/>
        <v>0</v>
      </c>
      <c r="K63" s="14">
        <v>4</v>
      </c>
      <c r="L63" s="14">
        <v>11</v>
      </c>
      <c r="M63" s="16"/>
    </row>
    <row r="64" spans="1:13" ht="13.75" customHeight="1" x14ac:dyDescent="0.15">
      <c r="A64" s="79" t="s">
        <v>95</v>
      </c>
      <c r="B64" s="38"/>
      <c r="C64" s="16"/>
      <c r="D64" s="16"/>
      <c r="E64" s="16"/>
      <c r="F64" s="16"/>
      <c r="G64" s="16"/>
      <c r="H64" s="16"/>
      <c r="I64" s="16"/>
      <c r="J64" s="14">
        <f t="shared" si="1"/>
        <v>0</v>
      </c>
      <c r="K64" s="14">
        <v>218</v>
      </c>
      <c r="L64" s="14">
        <v>19</v>
      </c>
      <c r="M64" s="16"/>
    </row>
    <row r="65" spans="1:13" ht="13.75" customHeight="1" x14ac:dyDescent="0.15">
      <c r="A65" s="79" t="s">
        <v>91</v>
      </c>
      <c r="B65" s="38"/>
      <c r="C65" s="16"/>
      <c r="D65" s="16"/>
      <c r="E65" s="16"/>
      <c r="F65" s="16"/>
      <c r="G65" s="16"/>
      <c r="H65" s="16"/>
      <c r="I65" s="16"/>
      <c r="J65" s="14">
        <f t="shared" si="1"/>
        <v>0</v>
      </c>
      <c r="K65" s="14">
        <v>321</v>
      </c>
      <c r="L65" s="14">
        <v>20</v>
      </c>
      <c r="M65" s="16"/>
    </row>
    <row r="66" spans="1:13" ht="13.75" customHeight="1" x14ac:dyDescent="0.15">
      <c r="A66" s="79" t="s">
        <v>92</v>
      </c>
      <c r="B66" s="38"/>
      <c r="C66" s="16"/>
      <c r="D66" s="16"/>
      <c r="E66" s="16"/>
      <c r="F66" s="16"/>
      <c r="G66" s="16"/>
      <c r="H66" s="16"/>
      <c r="I66" s="16"/>
      <c r="J66" s="14">
        <f t="shared" ref="J66:J97" si="2">SUM(B66:I66)</f>
        <v>0</v>
      </c>
      <c r="K66" s="14">
        <v>1</v>
      </c>
      <c r="L66" s="14">
        <v>1</v>
      </c>
      <c r="M66" s="16"/>
    </row>
    <row r="67" spans="1:13" ht="13.75" customHeight="1" x14ac:dyDescent="0.15">
      <c r="A67" s="79" t="s">
        <v>93</v>
      </c>
      <c r="B67" s="38"/>
      <c r="C67" s="16"/>
      <c r="D67" s="16"/>
      <c r="E67" s="16"/>
      <c r="F67" s="16"/>
      <c r="G67" s="16"/>
      <c r="H67" s="16"/>
      <c r="I67" s="16"/>
      <c r="J67" s="14">
        <f t="shared" si="2"/>
        <v>0</v>
      </c>
      <c r="K67" s="14">
        <v>38844</v>
      </c>
      <c r="L67" s="14">
        <v>20</v>
      </c>
      <c r="M67" s="16"/>
    </row>
    <row r="68" spans="1:13" ht="13.75" customHeight="1" x14ac:dyDescent="0.15">
      <c r="A68" s="79" t="s">
        <v>98</v>
      </c>
      <c r="B68" s="38"/>
      <c r="C68" s="16"/>
      <c r="D68" s="16"/>
      <c r="E68" s="16"/>
      <c r="F68" s="16"/>
      <c r="G68" s="16"/>
      <c r="H68" s="16"/>
      <c r="I68" s="16"/>
      <c r="J68" s="14">
        <f t="shared" si="2"/>
        <v>0</v>
      </c>
      <c r="K68" s="14">
        <v>3</v>
      </c>
      <c r="L68" s="14">
        <v>1</v>
      </c>
      <c r="M68" s="16"/>
    </row>
    <row r="69" spans="1:13" ht="13.75" customHeight="1" x14ac:dyDescent="0.15">
      <c r="A69" s="79" t="s">
        <v>96</v>
      </c>
      <c r="B69" s="38"/>
      <c r="C69" s="16"/>
      <c r="D69" s="16"/>
      <c r="E69" s="16"/>
      <c r="F69" s="16"/>
      <c r="G69" s="16"/>
      <c r="H69" s="16"/>
      <c r="I69" s="16"/>
      <c r="J69" s="14">
        <f t="shared" si="2"/>
        <v>0</v>
      </c>
      <c r="K69" s="14">
        <v>498</v>
      </c>
      <c r="L69" s="14">
        <v>20</v>
      </c>
      <c r="M69" s="16"/>
    </row>
    <row r="70" spans="1:13" ht="13.75" customHeight="1" x14ac:dyDescent="0.15">
      <c r="A70" s="79" t="s">
        <v>97</v>
      </c>
      <c r="B70" s="38"/>
      <c r="C70" s="16"/>
      <c r="D70" s="16"/>
      <c r="E70" s="16"/>
      <c r="F70" s="16"/>
      <c r="G70" s="16"/>
      <c r="H70" s="16"/>
      <c r="I70" s="16"/>
      <c r="J70" s="14">
        <f t="shared" si="2"/>
        <v>0</v>
      </c>
      <c r="K70" s="14">
        <v>3</v>
      </c>
      <c r="L70" s="14">
        <v>0</v>
      </c>
      <c r="M70" s="16"/>
    </row>
    <row r="71" spans="1:13" ht="13.75" customHeight="1" x14ac:dyDescent="0.15">
      <c r="A71" s="79" t="s">
        <v>101</v>
      </c>
      <c r="B71" s="38"/>
      <c r="C71" s="16"/>
      <c r="D71" s="16"/>
      <c r="E71" s="16"/>
      <c r="F71" s="16"/>
      <c r="G71" s="16"/>
      <c r="H71" s="16"/>
      <c r="I71" s="16"/>
      <c r="J71" s="14">
        <f t="shared" si="2"/>
        <v>0</v>
      </c>
      <c r="K71" s="14">
        <v>18</v>
      </c>
      <c r="L71" s="14">
        <v>19</v>
      </c>
      <c r="M71" s="16"/>
    </row>
    <row r="72" spans="1:13" ht="13.75" customHeight="1" x14ac:dyDescent="0.15">
      <c r="A72" s="79" t="s">
        <v>100</v>
      </c>
      <c r="B72" s="38"/>
      <c r="C72" s="16"/>
      <c r="D72" s="16"/>
      <c r="E72" s="16"/>
      <c r="F72" s="16"/>
      <c r="G72" s="16"/>
      <c r="H72" s="16"/>
      <c r="I72" s="16"/>
      <c r="J72" s="14">
        <f t="shared" si="2"/>
        <v>0</v>
      </c>
      <c r="K72" s="14">
        <v>74</v>
      </c>
      <c r="L72" s="14">
        <v>20</v>
      </c>
      <c r="M72" s="16"/>
    </row>
    <row r="73" spans="1:13" ht="13.75" customHeight="1" x14ac:dyDescent="0.15">
      <c r="A73" s="79" t="s">
        <v>99</v>
      </c>
      <c r="B73" s="38"/>
      <c r="C73" s="16"/>
      <c r="D73" s="16"/>
      <c r="E73" s="16"/>
      <c r="F73" s="16"/>
      <c r="G73" s="16"/>
      <c r="H73" s="16"/>
      <c r="I73" s="16"/>
      <c r="J73" s="14">
        <f t="shared" si="2"/>
        <v>0</v>
      </c>
      <c r="K73" s="14">
        <v>58</v>
      </c>
      <c r="L73" s="14">
        <v>19</v>
      </c>
      <c r="M73" s="16"/>
    </row>
    <row r="74" spans="1:13" ht="13.75" customHeight="1" x14ac:dyDescent="0.15">
      <c r="A74" s="79" t="s">
        <v>103</v>
      </c>
      <c r="B74" s="38"/>
      <c r="C74" s="16"/>
      <c r="D74" s="16"/>
      <c r="E74" s="16"/>
      <c r="F74" s="16"/>
      <c r="G74" s="16"/>
      <c r="H74" s="16"/>
      <c r="I74" s="16"/>
      <c r="J74" s="14">
        <f t="shared" si="2"/>
        <v>0</v>
      </c>
      <c r="K74" s="14">
        <v>3</v>
      </c>
      <c r="L74" s="14">
        <v>15</v>
      </c>
      <c r="M74" s="16"/>
    </row>
    <row r="75" spans="1:13" ht="13.75" customHeight="1" x14ac:dyDescent="0.15">
      <c r="A75" s="79" t="s">
        <v>105</v>
      </c>
      <c r="B75" s="38"/>
      <c r="C75" s="16"/>
      <c r="D75" s="16"/>
      <c r="E75" s="16"/>
      <c r="F75" s="16"/>
      <c r="G75" s="16"/>
      <c r="H75" s="16"/>
      <c r="I75" s="16"/>
      <c r="J75" s="14">
        <f t="shared" si="2"/>
        <v>0</v>
      </c>
      <c r="K75" s="14">
        <v>1</v>
      </c>
      <c r="L75" s="14">
        <v>4</v>
      </c>
      <c r="M75" s="16"/>
    </row>
    <row r="76" spans="1:13" ht="13.75" customHeight="1" x14ac:dyDescent="0.15">
      <c r="A76" s="79" t="s">
        <v>106</v>
      </c>
      <c r="B76" s="38"/>
      <c r="C76" s="16"/>
      <c r="D76" s="16"/>
      <c r="E76" s="16"/>
      <c r="F76" s="16"/>
      <c r="G76" s="16"/>
      <c r="H76" s="16"/>
      <c r="I76" s="16"/>
      <c r="J76" s="14">
        <f t="shared" si="2"/>
        <v>0</v>
      </c>
      <c r="K76" s="14">
        <v>99</v>
      </c>
      <c r="L76" s="14">
        <v>19</v>
      </c>
      <c r="M76" s="16"/>
    </row>
    <row r="77" spans="1:13" ht="13.75" customHeight="1" x14ac:dyDescent="0.15">
      <c r="A77" s="79" t="s">
        <v>107</v>
      </c>
      <c r="B77" s="38"/>
      <c r="C77" s="16"/>
      <c r="D77" s="16"/>
      <c r="E77" s="16"/>
      <c r="F77" s="16"/>
      <c r="G77" s="16"/>
      <c r="H77" s="16"/>
      <c r="I77" s="16"/>
      <c r="J77" s="14">
        <f t="shared" si="2"/>
        <v>0</v>
      </c>
      <c r="K77" s="14">
        <v>2</v>
      </c>
      <c r="L77" s="14">
        <v>4</v>
      </c>
      <c r="M77" s="16"/>
    </row>
    <row r="78" spans="1:13" ht="13.75" customHeight="1" x14ac:dyDescent="0.15">
      <c r="A78" s="79" t="s">
        <v>108</v>
      </c>
      <c r="B78" s="38"/>
      <c r="C78" s="16"/>
      <c r="D78" s="16"/>
      <c r="E78" s="16"/>
      <c r="F78" s="16"/>
      <c r="G78" s="16"/>
      <c r="H78" s="16"/>
      <c r="I78" s="16"/>
      <c r="J78" s="14">
        <f t="shared" si="2"/>
        <v>0</v>
      </c>
      <c r="K78" s="14">
        <v>5</v>
      </c>
      <c r="L78" s="14">
        <v>2</v>
      </c>
      <c r="M78" s="16"/>
    </row>
    <row r="79" spans="1:13" ht="13.75" customHeight="1" x14ac:dyDescent="0.15">
      <c r="A79" s="79" t="s">
        <v>109</v>
      </c>
      <c r="B79" s="38"/>
      <c r="C79" s="16"/>
      <c r="D79" s="16"/>
      <c r="E79" s="16"/>
      <c r="F79" s="16"/>
      <c r="G79" s="16"/>
      <c r="H79" s="16"/>
      <c r="I79" s="16"/>
      <c r="J79" s="14">
        <f t="shared" si="2"/>
        <v>0</v>
      </c>
      <c r="K79" s="14">
        <v>1</v>
      </c>
      <c r="L79" s="14">
        <v>3</v>
      </c>
      <c r="M79" s="16"/>
    </row>
    <row r="80" spans="1:13" ht="13.75" customHeight="1" x14ac:dyDescent="0.15">
      <c r="A80" s="79" t="s">
        <v>110</v>
      </c>
      <c r="B80" s="38"/>
      <c r="C80" s="16"/>
      <c r="D80" s="16"/>
      <c r="E80" s="16"/>
      <c r="F80" s="16"/>
      <c r="G80" s="16"/>
      <c r="H80" s="16"/>
      <c r="I80" s="16"/>
      <c r="J80" s="14">
        <f t="shared" si="2"/>
        <v>0</v>
      </c>
      <c r="K80" s="14">
        <v>24</v>
      </c>
      <c r="L80" s="14">
        <v>15</v>
      </c>
      <c r="M80" s="16"/>
    </row>
    <row r="81" spans="1:13" ht="13.75" customHeight="1" x14ac:dyDescent="0.15">
      <c r="A81" s="79" t="s">
        <v>90</v>
      </c>
      <c r="B81" s="38"/>
      <c r="C81" s="16"/>
      <c r="D81" s="16"/>
      <c r="E81" s="16"/>
      <c r="F81" s="16"/>
      <c r="G81" s="16"/>
      <c r="H81" s="16"/>
      <c r="I81" s="16"/>
      <c r="J81" s="14">
        <f t="shared" si="2"/>
        <v>0</v>
      </c>
      <c r="K81" s="14">
        <v>9</v>
      </c>
      <c r="L81" s="14">
        <v>16</v>
      </c>
      <c r="M81" s="16"/>
    </row>
    <row r="82" spans="1:13" ht="13.75" customHeight="1" x14ac:dyDescent="0.15">
      <c r="A82" s="79" t="s">
        <v>112</v>
      </c>
      <c r="B82" s="38"/>
      <c r="C82" s="16"/>
      <c r="D82" s="16"/>
      <c r="E82" s="16"/>
      <c r="F82" s="16"/>
      <c r="G82" s="16"/>
      <c r="H82" s="16"/>
      <c r="I82" s="16"/>
      <c r="J82" s="14">
        <f t="shared" si="2"/>
        <v>0</v>
      </c>
      <c r="K82" s="14">
        <v>1</v>
      </c>
      <c r="L82" s="14">
        <v>1</v>
      </c>
      <c r="M82" s="16"/>
    </row>
    <row r="83" spans="1:13" ht="13.75" customHeight="1" x14ac:dyDescent="0.15">
      <c r="A83" s="79" t="s">
        <v>111</v>
      </c>
      <c r="B83" s="38"/>
      <c r="C83" s="16"/>
      <c r="D83" s="16"/>
      <c r="E83" s="16"/>
      <c r="F83" s="16"/>
      <c r="G83" s="16"/>
      <c r="H83" s="16"/>
      <c r="I83" s="16"/>
      <c r="J83" s="14">
        <f t="shared" si="2"/>
        <v>0</v>
      </c>
      <c r="K83" s="14">
        <v>1</v>
      </c>
      <c r="L83" s="14">
        <v>1</v>
      </c>
      <c r="M83" s="16"/>
    </row>
    <row r="84" spans="1:13" ht="13.75" customHeight="1" x14ac:dyDescent="0.15">
      <c r="A84" s="79" t="s">
        <v>114</v>
      </c>
      <c r="B84" s="38"/>
      <c r="C84" s="16"/>
      <c r="D84" s="16"/>
      <c r="E84" s="16"/>
      <c r="F84" s="16"/>
      <c r="G84" s="16"/>
      <c r="H84" s="16"/>
      <c r="I84" s="16"/>
      <c r="J84" s="14">
        <f t="shared" si="2"/>
        <v>0</v>
      </c>
      <c r="K84" s="14">
        <v>1</v>
      </c>
      <c r="L84" s="14">
        <v>1</v>
      </c>
      <c r="M84" s="16"/>
    </row>
    <row r="85" spans="1:13" ht="13.75" customHeight="1" x14ac:dyDescent="0.15">
      <c r="A85" s="79" t="s">
        <v>115</v>
      </c>
      <c r="B85" s="38"/>
      <c r="C85" s="16"/>
      <c r="D85" s="16"/>
      <c r="E85" s="16"/>
      <c r="F85" s="16"/>
      <c r="G85" s="16"/>
      <c r="H85" s="16"/>
      <c r="I85" s="16"/>
      <c r="J85" s="14">
        <f t="shared" si="2"/>
        <v>0</v>
      </c>
      <c r="K85" s="14">
        <v>172</v>
      </c>
      <c r="L85" s="14">
        <v>17</v>
      </c>
      <c r="M85" s="16"/>
    </row>
    <row r="86" spans="1:13" ht="13.75" customHeight="1" x14ac:dyDescent="0.15">
      <c r="A86" s="79" t="s">
        <v>113</v>
      </c>
      <c r="B86" s="38"/>
      <c r="C86" s="16"/>
      <c r="D86" s="16"/>
      <c r="E86" s="16"/>
      <c r="F86" s="16"/>
      <c r="G86" s="16"/>
      <c r="H86" s="16"/>
      <c r="I86" s="16"/>
      <c r="J86" s="14">
        <f t="shared" si="2"/>
        <v>0</v>
      </c>
      <c r="K86" s="14">
        <v>4520</v>
      </c>
      <c r="L86" s="14">
        <v>20</v>
      </c>
      <c r="M86" s="16"/>
    </row>
    <row r="87" spans="1:13" ht="13.75" customHeight="1" x14ac:dyDescent="0.15">
      <c r="A87" s="79" t="s">
        <v>120</v>
      </c>
      <c r="B87" s="38"/>
      <c r="C87" s="16"/>
      <c r="D87" s="16"/>
      <c r="E87" s="16"/>
      <c r="F87" s="16"/>
      <c r="G87" s="16"/>
      <c r="H87" s="16"/>
      <c r="I87" s="16"/>
      <c r="J87" s="14">
        <f t="shared" si="2"/>
        <v>0</v>
      </c>
      <c r="K87" s="14">
        <v>1</v>
      </c>
      <c r="L87" s="14">
        <v>1</v>
      </c>
      <c r="M87" s="16"/>
    </row>
    <row r="88" spans="1:13" ht="13.75" customHeight="1" x14ac:dyDescent="0.15">
      <c r="A88" s="79" t="s">
        <v>118</v>
      </c>
      <c r="B88" s="38"/>
      <c r="C88" s="16"/>
      <c r="D88" s="16"/>
      <c r="E88" s="16"/>
      <c r="F88" s="16"/>
      <c r="G88" s="16"/>
      <c r="H88" s="16"/>
      <c r="I88" s="16"/>
      <c r="J88" s="14">
        <f t="shared" si="2"/>
        <v>0</v>
      </c>
      <c r="K88" s="14">
        <v>1</v>
      </c>
      <c r="L88" s="14">
        <v>2</v>
      </c>
      <c r="M88" s="16"/>
    </row>
    <row r="89" spans="1:13" ht="13.75" customHeight="1" x14ac:dyDescent="0.15">
      <c r="A89" s="79" t="s">
        <v>133</v>
      </c>
      <c r="B89" s="38"/>
      <c r="C89" s="16"/>
      <c r="D89" s="16"/>
      <c r="E89" s="16"/>
      <c r="F89" s="16"/>
      <c r="G89" s="16"/>
      <c r="H89" s="16"/>
      <c r="I89" s="16"/>
      <c r="J89" s="14">
        <f t="shared" si="2"/>
        <v>0</v>
      </c>
      <c r="K89" s="14">
        <v>146</v>
      </c>
      <c r="L89" s="14">
        <v>20</v>
      </c>
      <c r="M89" s="16"/>
    </row>
    <row r="90" spans="1:13" ht="13.75" customHeight="1" x14ac:dyDescent="0.15">
      <c r="A90" s="79" t="s">
        <v>512</v>
      </c>
      <c r="B90" s="38"/>
      <c r="C90" s="16"/>
      <c r="D90" s="16"/>
      <c r="E90" s="16"/>
      <c r="F90" s="16"/>
      <c r="G90" s="16"/>
      <c r="H90" s="16"/>
      <c r="I90" s="16"/>
      <c r="J90" s="14">
        <f t="shared" si="2"/>
        <v>0</v>
      </c>
      <c r="K90" s="14">
        <v>1</v>
      </c>
      <c r="L90" s="14">
        <v>1</v>
      </c>
      <c r="M90" s="16"/>
    </row>
    <row r="91" spans="1:13" ht="13.75" customHeight="1" x14ac:dyDescent="0.15">
      <c r="A91" s="79" t="s">
        <v>126</v>
      </c>
      <c r="B91" s="38"/>
      <c r="C91" s="16"/>
      <c r="D91" s="16"/>
      <c r="E91" s="16"/>
      <c r="F91" s="16"/>
      <c r="G91" s="16"/>
      <c r="H91" s="16"/>
      <c r="I91" s="16"/>
      <c r="J91" s="14">
        <f t="shared" si="2"/>
        <v>0</v>
      </c>
      <c r="K91" s="14">
        <v>2</v>
      </c>
      <c r="L91" s="14">
        <v>1</v>
      </c>
      <c r="M91" s="16"/>
    </row>
    <row r="92" spans="1:13" ht="13.75" customHeight="1" x14ac:dyDescent="0.15">
      <c r="A92" s="79" t="s">
        <v>125</v>
      </c>
      <c r="B92" s="38"/>
      <c r="C92" s="16"/>
      <c r="D92" s="16"/>
      <c r="E92" s="16"/>
      <c r="F92" s="16"/>
      <c r="G92" s="16"/>
      <c r="H92" s="16"/>
      <c r="I92" s="16"/>
      <c r="J92" s="14">
        <f t="shared" si="2"/>
        <v>0</v>
      </c>
      <c r="K92" s="14">
        <v>1</v>
      </c>
      <c r="L92" s="14">
        <v>1</v>
      </c>
      <c r="M92" s="16"/>
    </row>
    <row r="93" spans="1:13" ht="13.75" customHeight="1" x14ac:dyDescent="0.15">
      <c r="A93" s="79" t="s">
        <v>127</v>
      </c>
      <c r="B93" s="38"/>
      <c r="C93" s="16"/>
      <c r="D93" s="16"/>
      <c r="E93" s="16"/>
      <c r="F93" s="16"/>
      <c r="G93" s="16"/>
      <c r="H93" s="16"/>
      <c r="I93" s="16"/>
      <c r="J93" s="14">
        <f t="shared" si="2"/>
        <v>0</v>
      </c>
      <c r="K93" s="14">
        <v>65</v>
      </c>
      <c r="L93" s="14">
        <v>20</v>
      </c>
      <c r="M93" s="16"/>
    </row>
    <row r="94" spans="1:13" ht="13.75" customHeight="1" x14ac:dyDescent="0.15">
      <c r="A94" s="79" t="s">
        <v>122</v>
      </c>
      <c r="B94" s="38"/>
      <c r="C94" s="16"/>
      <c r="D94" s="16"/>
      <c r="E94" s="16"/>
      <c r="F94" s="16"/>
      <c r="G94" s="16"/>
      <c r="H94" s="16"/>
      <c r="I94" s="16"/>
      <c r="J94" s="14">
        <f t="shared" si="2"/>
        <v>0</v>
      </c>
      <c r="K94" s="14">
        <v>820</v>
      </c>
      <c r="L94" s="14">
        <v>20</v>
      </c>
      <c r="M94" s="16"/>
    </row>
    <row r="95" spans="1:13" ht="13.75" customHeight="1" x14ac:dyDescent="0.15">
      <c r="A95" s="79" t="s">
        <v>124</v>
      </c>
      <c r="B95" s="38"/>
      <c r="C95" s="16"/>
      <c r="D95" s="16"/>
      <c r="E95" s="16"/>
      <c r="F95" s="16"/>
      <c r="G95" s="16"/>
      <c r="H95" s="16"/>
      <c r="I95" s="16"/>
      <c r="J95" s="14">
        <f t="shared" si="2"/>
        <v>0</v>
      </c>
      <c r="K95" s="14">
        <v>2</v>
      </c>
      <c r="L95" s="14">
        <v>8</v>
      </c>
      <c r="M95" s="16"/>
    </row>
    <row r="96" spans="1:13" ht="13.75" customHeight="1" x14ac:dyDescent="0.15">
      <c r="A96" s="79" t="s">
        <v>123</v>
      </c>
      <c r="B96" s="38"/>
      <c r="C96" s="16"/>
      <c r="D96" s="16"/>
      <c r="E96" s="16"/>
      <c r="F96" s="16"/>
      <c r="G96" s="16"/>
      <c r="H96" s="16"/>
      <c r="I96" s="16"/>
      <c r="J96" s="14">
        <f t="shared" si="2"/>
        <v>0</v>
      </c>
      <c r="K96" s="14">
        <v>2</v>
      </c>
      <c r="L96" s="14">
        <v>1</v>
      </c>
      <c r="M96" s="16"/>
    </row>
    <row r="97" spans="1:13" ht="13.75" customHeight="1" x14ac:dyDescent="0.15">
      <c r="A97" s="79" t="s">
        <v>132</v>
      </c>
      <c r="B97" s="38"/>
      <c r="C97" s="16"/>
      <c r="D97" s="16"/>
      <c r="E97" s="16"/>
      <c r="F97" s="16"/>
      <c r="G97" s="16"/>
      <c r="H97" s="16"/>
      <c r="I97" s="16"/>
      <c r="J97" s="14">
        <f t="shared" si="2"/>
        <v>0</v>
      </c>
      <c r="K97" s="14">
        <v>696</v>
      </c>
      <c r="L97" s="14">
        <v>20</v>
      </c>
      <c r="M97" s="16"/>
    </row>
    <row r="98" spans="1:13" ht="13.75" customHeight="1" x14ac:dyDescent="0.15">
      <c r="A98" s="79" t="s">
        <v>130</v>
      </c>
      <c r="B98" s="38"/>
      <c r="C98" s="16"/>
      <c r="D98" s="16"/>
      <c r="E98" s="16"/>
      <c r="F98" s="16"/>
      <c r="G98" s="16"/>
      <c r="H98" s="16"/>
      <c r="I98" s="16"/>
      <c r="J98" s="14">
        <f t="shared" ref="J98:J119" si="3">SUM(B98:I98)</f>
        <v>0</v>
      </c>
      <c r="K98" s="14">
        <v>1</v>
      </c>
      <c r="L98" s="14">
        <v>1</v>
      </c>
      <c r="M98" s="16"/>
    </row>
    <row r="99" spans="1:13" ht="13.75" customHeight="1" x14ac:dyDescent="0.15">
      <c r="A99" s="79" t="s">
        <v>129</v>
      </c>
      <c r="B99" s="38"/>
      <c r="C99" s="16"/>
      <c r="D99" s="16"/>
      <c r="E99" s="16"/>
      <c r="F99" s="16"/>
      <c r="G99" s="16"/>
      <c r="H99" s="16"/>
      <c r="I99" s="16"/>
      <c r="J99" s="14">
        <f t="shared" si="3"/>
        <v>0</v>
      </c>
      <c r="K99" s="14">
        <v>16</v>
      </c>
      <c r="L99" s="14">
        <v>17</v>
      </c>
      <c r="M99" s="16"/>
    </row>
    <row r="100" spans="1:13" ht="13.75" customHeight="1" x14ac:dyDescent="0.15">
      <c r="A100" s="79" t="s">
        <v>131</v>
      </c>
      <c r="B100" s="38"/>
      <c r="C100" s="16"/>
      <c r="D100" s="16"/>
      <c r="E100" s="16"/>
      <c r="F100" s="16"/>
      <c r="G100" s="16"/>
      <c r="H100" s="16"/>
      <c r="I100" s="16"/>
      <c r="J100" s="14">
        <f t="shared" si="3"/>
        <v>0</v>
      </c>
      <c r="K100" s="14">
        <v>1</v>
      </c>
      <c r="L100" s="14">
        <v>3</v>
      </c>
      <c r="M100" s="16"/>
    </row>
    <row r="101" spans="1:13" ht="13.75" customHeight="1" x14ac:dyDescent="0.15">
      <c r="A101" s="79" t="s">
        <v>128</v>
      </c>
      <c r="B101" s="38"/>
      <c r="C101" s="16"/>
      <c r="D101" s="16"/>
      <c r="E101" s="16"/>
      <c r="F101" s="16"/>
      <c r="G101" s="16"/>
      <c r="H101" s="16"/>
      <c r="I101" s="16"/>
      <c r="J101" s="14">
        <f t="shared" si="3"/>
        <v>0</v>
      </c>
      <c r="K101" s="14">
        <v>21</v>
      </c>
      <c r="L101" s="14">
        <v>18</v>
      </c>
      <c r="M101" s="16"/>
    </row>
    <row r="102" spans="1:13" ht="13.75" customHeight="1" x14ac:dyDescent="0.15">
      <c r="A102" s="79" t="s">
        <v>116</v>
      </c>
      <c r="B102" s="38"/>
      <c r="C102" s="16"/>
      <c r="D102" s="16"/>
      <c r="E102" s="16"/>
      <c r="F102" s="16"/>
      <c r="G102" s="16"/>
      <c r="H102" s="16"/>
      <c r="I102" s="16"/>
      <c r="J102" s="14">
        <f t="shared" si="3"/>
        <v>0</v>
      </c>
      <c r="K102" s="14">
        <v>11</v>
      </c>
      <c r="L102" s="14">
        <v>5</v>
      </c>
      <c r="M102" s="16"/>
    </row>
    <row r="103" spans="1:13" ht="13.75" customHeight="1" x14ac:dyDescent="0.15">
      <c r="A103" s="79" t="s">
        <v>117</v>
      </c>
      <c r="B103" s="38"/>
      <c r="C103" s="16"/>
      <c r="D103" s="16"/>
      <c r="E103" s="16"/>
      <c r="F103" s="16"/>
      <c r="G103" s="16"/>
      <c r="H103" s="16"/>
      <c r="I103" s="16"/>
      <c r="J103" s="14">
        <f t="shared" si="3"/>
        <v>0</v>
      </c>
      <c r="K103" s="14">
        <v>792</v>
      </c>
      <c r="L103" s="14">
        <v>12</v>
      </c>
      <c r="M103" s="16"/>
    </row>
    <row r="104" spans="1:13" ht="13.75" customHeight="1" x14ac:dyDescent="0.15">
      <c r="A104" s="79" t="s">
        <v>135</v>
      </c>
      <c r="B104" s="38"/>
      <c r="C104" s="16"/>
      <c r="D104" s="16"/>
      <c r="E104" s="16"/>
      <c r="F104" s="16"/>
      <c r="G104" s="16"/>
      <c r="H104" s="16"/>
      <c r="I104" s="16"/>
      <c r="J104" s="14">
        <f t="shared" si="3"/>
        <v>0</v>
      </c>
      <c r="K104" s="14">
        <v>4</v>
      </c>
      <c r="L104" s="14">
        <v>2</v>
      </c>
      <c r="M104" s="16"/>
    </row>
    <row r="105" spans="1:13" ht="13.75" customHeight="1" x14ac:dyDescent="0.15">
      <c r="A105" s="79" t="s">
        <v>134</v>
      </c>
      <c r="B105" s="38"/>
      <c r="C105" s="16"/>
      <c r="D105" s="16"/>
      <c r="E105" s="16"/>
      <c r="F105" s="16"/>
      <c r="G105" s="16"/>
      <c r="H105" s="16"/>
      <c r="I105" s="16"/>
      <c r="J105" s="14">
        <f t="shared" si="3"/>
        <v>0</v>
      </c>
      <c r="K105" s="14">
        <v>10</v>
      </c>
      <c r="L105" s="14">
        <v>11</v>
      </c>
      <c r="M105" s="16"/>
    </row>
    <row r="106" spans="1:13" ht="13.75" customHeight="1" x14ac:dyDescent="0.15">
      <c r="A106" s="79" t="s">
        <v>137</v>
      </c>
      <c r="B106" s="38"/>
      <c r="C106" s="16"/>
      <c r="D106" s="16"/>
      <c r="E106" s="16"/>
      <c r="F106" s="16"/>
      <c r="G106" s="16"/>
      <c r="H106" s="16"/>
      <c r="I106" s="16"/>
      <c r="J106" s="14">
        <f t="shared" si="3"/>
        <v>0</v>
      </c>
      <c r="K106" s="14">
        <v>2</v>
      </c>
      <c r="L106" s="14">
        <v>1</v>
      </c>
      <c r="M106" s="16"/>
    </row>
    <row r="107" spans="1:13" ht="13.75" customHeight="1" x14ac:dyDescent="0.15">
      <c r="A107" s="79" t="s">
        <v>139</v>
      </c>
      <c r="B107" s="38"/>
      <c r="C107" s="16"/>
      <c r="D107" s="16"/>
      <c r="E107" s="16"/>
      <c r="F107" s="16"/>
      <c r="G107" s="16"/>
      <c r="H107" s="16"/>
      <c r="I107" s="16"/>
      <c r="J107" s="14">
        <f t="shared" si="3"/>
        <v>0</v>
      </c>
      <c r="K107" s="14">
        <v>350</v>
      </c>
      <c r="L107" s="14">
        <v>16</v>
      </c>
      <c r="M107" s="16"/>
    </row>
    <row r="108" spans="1:13" ht="13.75" customHeight="1" x14ac:dyDescent="0.15">
      <c r="A108" s="79" t="s">
        <v>138</v>
      </c>
      <c r="B108" s="38"/>
      <c r="C108" s="16"/>
      <c r="D108" s="16"/>
      <c r="E108" s="16"/>
      <c r="F108" s="16"/>
      <c r="G108" s="16"/>
      <c r="H108" s="16"/>
      <c r="I108" s="16"/>
      <c r="J108" s="14">
        <f t="shared" si="3"/>
        <v>0</v>
      </c>
      <c r="K108" s="14">
        <v>2</v>
      </c>
      <c r="L108" s="14">
        <v>5</v>
      </c>
      <c r="M108" s="16"/>
    </row>
    <row r="109" spans="1:13" ht="13.75" customHeight="1" x14ac:dyDescent="0.15">
      <c r="A109" s="79" t="s">
        <v>150</v>
      </c>
      <c r="B109" s="38"/>
      <c r="C109" s="16"/>
      <c r="D109" s="16"/>
      <c r="E109" s="16"/>
      <c r="F109" s="16"/>
      <c r="G109" s="16"/>
      <c r="H109" s="16"/>
      <c r="I109" s="16"/>
      <c r="J109" s="14">
        <f t="shared" si="3"/>
        <v>0</v>
      </c>
      <c r="K109" s="14">
        <v>1331</v>
      </c>
      <c r="L109" s="14">
        <v>20</v>
      </c>
      <c r="M109" s="16"/>
    </row>
    <row r="110" spans="1:13" ht="13.75" customHeight="1" x14ac:dyDescent="0.15">
      <c r="A110" s="79" t="s">
        <v>147</v>
      </c>
      <c r="B110" s="38"/>
      <c r="C110" s="16"/>
      <c r="D110" s="16"/>
      <c r="E110" s="16"/>
      <c r="F110" s="16"/>
      <c r="G110" s="16"/>
      <c r="H110" s="16"/>
      <c r="I110" s="16"/>
      <c r="J110" s="14">
        <f t="shared" si="3"/>
        <v>0</v>
      </c>
      <c r="K110" s="14">
        <v>144</v>
      </c>
      <c r="L110" s="14">
        <v>14</v>
      </c>
      <c r="M110" s="16"/>
    </row>
    <row r="111" spans="1:13" ht="13.75" customHeight="1" x14ac:dyDescent="0.15">
      <c r="A111" s="79" t="s">
        <v>148</v>
      </c>
      <c r="B111" s="38"/>
      <c r="C111" s="16"/>
      <c r="D111" s="16"/>
      <c r="E111" s="16"/>
      <c r="F111" s="16"/>
      <c r="G111" s="16"/>
      <c r="H111" s="16"/>
      <c r="I111" s="16"/>
      <c r="J111" s="14">
        <f t="shared" si="3"/>
        <v>0</v>
      </c>
      <c r="K111" s="14">
        <v>398</v>
      </c>
      <c r="L111" s="14">
        <v>20</v>
      </c>
      <c r="M111" s="16"/>
    </row>
    <row r="112" spans="1:13" ht="13.75" customHeight="1" x14ac:dyDescent="0.15">
      <c r="A112" s="79" t="s">
        <v>143</v>
      </c>
      <c r="B112" s="38"/>
      <c r="C112" s="16"/>
      <c r="D112" s="16"/>
      <c r="E112" s="16"/>
      <c r="F112" s="16"/>
      <c r="G112" s="16"/>
      <c r="H112" s="16"/>
      <c r="I112" s="16"/>
      <c r="J112" s="14">
        <f t="shared" si="3"/>
        <v>0</v>
      </c>
      <c r="K112" s="14">
        <v>18</v>
      </c>
      <c r="L112" s="14">
        <v>2</v>
      </c>
      <c r="M112" s="16"/>
    </row>
    <row r="113" spans="1:13" ht="13.75" customHeight="1" x14ac:dyDescent="0.15">
      <c r="A113" s="79" t="s">
        <v>144</v>
      </c>
      <c r="B113" s="38"/>
      <c r="C113" s="16"/>
      <c r="D113" s="16"/>
      <c r="E113" s="16"/>
      <c r="F113" s="16"/>
      <c r="G113" s="16"/>
      <c r="H113" s="16"/>
      <c r="I113" s="16"/>
      <c r="J113" s="14">
        <f t="shared" si="3"/>
        <v>0</v>
      </c>
      <c r="K113" s="14">
        <v>52</v>
      </c>
      <c r="L113" s="14">
        <v>5</v>
      </c>
      <c r="M113" s="16"/>
    </row>
    <row r="114" spans="1:13" ht="13.75" customHeight="1" x14ac:dyDescent="0.15">
      <c r="A114" s="79" t="s">
        <v>140</v>
      </c>
      <c r="B114" s="38"/>
      <c r="C114" s="16"/>
      <c r="D114" s="16"/>
      <c r="E114" s="16"/>
      <c r="F114" s="16"/>
      <c r="G114" s="16"/>
      <c r="H114" s="16"/>
      <c r="I114" s="16"/>
      <c r="J114" s="14">
        <f t="shared" si="3"/>
        <v>0</v>
      </c>
      <c r="K114" s="14">
        <v>20</v>
      </c>
      <c r="L114" s="14">
        <v>4</v>
      </c>
      <c r="M114" s="16"/>
    </row>
    <row r="115" spans="1:13" ht="13.75" customHeight="1" x14ac:dyDescent="0.15">
      <c r="A115" s="79" t="s">
        <v>145</v>
      </c>
      <c r="B115" s="38"/>
      <c r="C115" s="16"/>
      <c r="D115" s="16"/>
      <c r="E115" s="16"/>
      <c r="F115" s="16"/>
      <c r="G115" s="16"/>
      <c r="H115" s="16"/>
      <c r="I115" s="16"/>
      <c r="J115" s="14">
        <f t="shared" si="3"/>
        <v>0</v>
      </c>
      <c r="K115" s="14">
        <v>159</v>
      </c>
      <c r="L115" s="14">
        <v>8</v>
      </c>
      <c r="M115" s="16"/>
    </row>
    <row r="116" spans="1:13" ht="13.75" customHeight="1" x14ac:dyDescent="0.15">
      <c r="A116" s="79" t="s">
        <v>146</v>
      </c>
      <c r="B116" s="38"/>
      <c r="C116" s="16"/>
      <c r="D116" s="16"/>
      <c r="E116" s="16"/>
      <c r="F116" s="16"/>
      <c r="G116" s="16"/>
      <c r="H116" s="16"/>
      <c r="I116" s="16"/>
      <c r="J116" s="14">
        <f t="shared" si="3"/>
        <v>0</v>
      </c>
      <c r="K116" s="222" t="s">
        <v>12</v>
      </c>
      <c r="L116" s="222" t="s">
        <v>526</v>
      </c>
      <c r="M116" s="16"/>
    </row>
    <row r="117" spans="1:13" ht="13.75" customHeight="1" x14ac:dyDescent="0.15">
      <c r="A117" s="79" t="s">
        <v>142</v>
      </c>
      <c r="B117" s="38"/>
      <c r="C117" s="16"/>
      <c r="D117" s="16"/>
      <c r="E117" s="16"/>
      <c r="F117" s="16"/>
      <c r="G117" s="16"/>
      <c r="H117" s="16"/>
      <c r="I117" s="16"/>
      <c r="J117" s="14">
        <f t="shared" si="3"/>
        <v>0</v>
      </c>
      <c r="K117" s="14">
        <v>25</v>
      </c>
      <c r="L117" s="14">
        <v>13</v>
      </c>
      <c r="M117" s="16"/>
    </row>
    <row r="118" spans="1:13" ht="13.75" customHeight="1" x14ac:dyDescent="0.15">
      <c r="A118" s="79" t="s">
        <v>141</v>
      </c>
      <c r="B118" s="38"/>
      <c r="C118" s="16"/>
      <c r="D118" s="16"/>
      <c r="E118" s="16"/>
      <c r="F118" s="16"/>
      <c r="G118" s="16"/>
      <c r="H118" s="16"/>
      <c r="I118" s="16"/>
      <c r="J118" s="14">
        <f t="shared" si="3"/>
        <v>0</v>
      </c>
      <c r="K118" s="14">
        <v>1095</v>
      </c>
      <c r="L118" s="14">
        <v>20</v>
      </c>
      <c r="M118" s="16"/>
    </row>
    <row r="119" spans="1:13" ht="13.75" customHeight="1" x14ac:dyDescent="0.15">
      <c r="A119" s="79" t="s">
        <v>149</v>
      </c>
      <c r="B119" s="38"/>
      <c r="C119" s="16"/>
      <c r="D119" s="16"/>
      <c r="E119" s="16"/>
      <c r="F119" s="16"/>
      <c r="G119" s="16"/>
      <c r="H119" s="16"/>
      <c r="I119" s="16"/>
      <c r="J119" s="14">
        <f t="shared" si="3"/>
        <v>0</v>
      </c>
      <c r="K119" s="14">
        <v>44</v>
      </c>
      <c r="L119" s="14">
        <v>9</v>
      </c>
      <c r="M119" s="16"/>
    </row>
    <row r="120" spans="1:13" ht="13.75" customHeight="1" x14ac:dyDescent="0.15">
      <c r="A120" s="111"/>
      <c r="B120" s="38"/>
      <c r="C120" s="16"/>
      <c r="D120" s="16"/>
      <c r="E120" s="16"/>
      <c r="F120" s="16"/>
      <c r="G120" s="16"/>
      <c r="H120" s="16"/>
      <c r="I120" s="16"/>
      <c r="J120" s="16"/>
      <c r="K120" s="16"/>
      <c r="L120" s="16"/>
      <c r="M120" s="16"/>
    </row>
    <row r="121" spans="1:13" ht="13.75" customHeight="1" x14ac:dyDescent="0.15">
      <c r="A121" s="217" t="s">
        <v>159</v>
      </c>
      <c r="B121" s="105"/>
      <c r="C121" s="219"/>
      <c r="D121" s="219"/>
      <c r="E121" s="219"/>
      <c r="F121" s="219"/>
      <c r="G121" s="219"/>
      <c r="H121" s="219"/>
      <c r="I121" s="219"/>
      <c r="J121" s="14">
        <f>SUM(B121:I121)</f>
        <v>0</v>
      </c>
      <c r="K121" s="14">
        <v>2</v>
      </c>
      <c r="L121" s="14">
        <v>5</v>
      </c>
      <c r="M121" s="219"/>
    </row>
    <row r="122" spans="1:13" ht="13.75" customHeight="1" x14ac:dyDescent="0.15">
      <c r="A122" s="79" t="s">
        <v>156</v>
      </c>
      <c r="B122" s="38"/>
      <c r="C122" s="16"/>
      <c r="D122" s="16"/>
      <c r="E122" s="16"/>
      <c r="F122" s="16"/>
      <c r="G122" s="16"/>
      <c r="H122" s="16"/>
      <c r="I122" s="16"/>
      <c r="J122" s="14">
        <f>SUM(B122:I122)</f>
        <v>0</v>
      </c>
      <c r="K122" s="14">
        <v>2</v>
      </c>
      <c r="L122" s="14">
        <v>1</v>
      </c>
      <c r="M122" s="16"/>
    </row>
    <row r="123" spans="1:13" ht="13.75" customHeight="1" x14ac:dyDescent="0.15">
      <c r="A123" s="79" t="s">
        <v>157</v>
      </c>
      <c r="B123" s="38"/>
      <c r="C123" s="16"/>
      <c r="D123" s="16"/>
      <c r="E123" s="16"/>
      <c r="F123" s="16"/>
      <c r="G123" s="16"/>
      <c r="H123" s="16"/>
      <c r="I123" s="16"/>
      <c r="J123" s="14">
        <f>SUM(B123:I123)</f>
        <v>0</v>
      </c>
      <c r="K123" s="14">
        <v>3</v>
      </c>
      <c r="L123" s="14">
        <v>3</v>
      </c>
      <c r="M123" s="16"/>
    </row>
    <row r="124" spans="1:13" ht="13.75" customHeight="1" x14ac:dyDescent="0.15">
      <c r="A124" s="79" t="s">
        <v>153</v>
      </c>
      <c r="B124" s="38"/>
      <c r="C124" s="16"/>
      <c r="D124" s="16"/>
      <c r="E124" s="16"/>
      <c r="F124" s="16"/>
      <c r="G124" s="16"/>
      <c r="H124" s="16"/>
      <c r="I124" s="16"/>
      <c r="J124" s="14">
        <f>SUM(B124:I124)</f>
        <v>0</v>
      </c>
      <c r="K124" s="14">
        <v>70</v>
      </c>
      <c r="L124" s="14">
        <v>3</v>
      </c>
      <c r="M124" s="16"/>
    </row>
    <row r="125" spans="1:13" ht="13.75" customHeight="1" x14ac:dyDescent="0.15">
      <c r="A125" s="79" t="s">
        <v>154</v>
      </c>
      <c r="B125" s="38"/>
      <c r="C125" s="16"/>
      <c r="D125" s="16"/>
      <c r="E125" s="16"/>
      <c r="F125" s="16"/>
      <c r="G125" s="16"/>
      <c r="H125" s="16"/>
      <c r="I125" s="16"/>
      <c r="J125" s="14">
        <f>SUM(B125:I125)</f>
        <v>0</v>
      </c>
      <c r="K125" s="14">
        <v>2</v>
      </c>
      <c r="L125" s="14">
        <v>1</v>
      </c>
      <c r="M125" s="16"/>
    </row>
    <row r="126" spans="1:13" ht="13.75" customHeight="1" x14ac:dyDescent="0.15">
      <c r="A126" s="111"/>
      <c r="B126" s="38"/>
      <c r="C126" s="16"/>
      <c r="D126" s="16"/>
      <c r="E126" s="16"/>
      <c r="F126" s="16"/>
      <c r="G126" s="16"/>
      <c r="H126" s="16"/>
      <c r="I126" s="16"/>
      <c r="J126" s="16"/>
      <c r="K126" s="16"/>
      <c r="L126" s="16"/>
      <c r="M126" s="16"/>
    </row>
    <row r="127" spans="1:13" ht="13.75" customHeight="1" x14ac:dyDescent="0.15">
      <c r="A127" s="111"/>
      <c r="B127" s="38"/>
      <c r="C127" s="16"/>
      <c r="D127" s="16"/>
      <c r="E127" s="16"/>
      <c r="F127" s="16"/>
      <c r="G127" s="16"/>
      <c r="H127" s="16"/>
      <c r="I127" s="16"/>
      <c r="J127" s="16"/>
      <c r="K127" s="16"/>
      <c r="L127" s="16"/>
      <c r="M127" s="16"/>
    </row>
    <row r="128" spans="1:13" ht="13.75" customHeight="1" x14ac:dyDescent="0.15">
      <c r="A128" s="111"/>
      <c r="B128" s="38"/>
      <c r="C128" s="16"/>
      <c r="D128" s="16"/>
      <c r="E128" s="16"/>
      <c r="F128" s="16"/>
      <c r="G128" s="16"/>
      <c r="H128" s="16"/>
      <c r="I128" s="16"/>
      <c r="J128" s="16"/>
      <c r="K128" s="16"/>
      <c r="L128" s="16"/>
      <c r="M128" s="16"/>
    </row>
    <row r="129" spans="1:13" ht="13.75" customHeight="1" x14ac:dyDescent="0.15">
      <c r="A129" s="111"/>
      <c r="B129" s="38"/>
      <c r="C129" s="16"/>
      <c r="D129" s="16"/>
      <c r="E129" s="16"/>
      <c r="F129" s="16"/>
      <c r="G129" s="16"/>
      <c r="H129" s="16"/>
      <c r="I129" s="16"/>
      <c r="J129" s="16"/>
      <c r="K129" s="16"/>
      <c r="L129" s="16"/>
      <c r="M129" s="16"/>
    </row>
    <row r="130" spans="1:13" ht="13.75" customHeight="1" x14ac:dyDescent="0.15">
      <c r="A130" s="111"/>
      <c r="B130" s="38"/>
      <c r="C130" s="16"/>
      <c r="D130" s="16"/>
      <c r="E130" s="16"/>
      <c r="F130" s="16"/>
      <c r="G130" s="16"/>
      <c r="H130" s="16"/>
      <c r="I130" s="16"/>
      <c r="J130" s="16"/>
      <c r="K130" s="16"/>
      <c r="L130" s="16"/>
      <c r="M130" s="16"/>
    </row>
    <row r="131" spans="1:13" ht="13.75" customHeight="1" x14ac:dyDescent="0.15">
      <c r="A131" s="111"/>
      <c r="B131" s="38"/>
      <c r="C131" s="16"/>
      <c r="D131" s="16"/>
      <c r="E131" s="16"/>
      <c r="F131" s="16"/>
      <c r="G131" s="16"/>
      <c r="H131" s="16"/>
      <c r="I131" s="16"/>
      <c r="J131" s="16"/>
      <c r="K131" s="16"/>
      <c r="L131" s="16"/>
      <c r="M131" s="16"/>
    </row>
    <row r="132" spans="1:13" ht="14" customHeight="1" x14ac:dyDescent="0.15">
      <c r="A132" s="224"/>
      <c r="B132" s="38"/>
      <c r="C132" s="16"/>
      <c r="D132" s="16"/>
      <c r="E132" s="16"/>
      <c r="F132" s="16"/>
      <c r="G132" s="16"/>
      <c r="H132" s="16"/>
      <c r="I132" s="16"/>
      <c r="J132" s="16"/>
      <c r="K132" s="16"/>
      <c r="L132" s="16"/>
      <c r="M132" s="16"/>
    </row>
    <row r="133" spans="1:13" ht="14" customHeight="1" x14ac:dyDescent="0.15">
      <c r="A133" s="225" t="s">
        <v>161</v>
      </c>
      <c r="B133" s="226">
        <f t="shared" ref="B133:J133" si="4">SUM(B2:B132)</f>
        <v>0</v>
      </c>
      <c r="C133" s="14">
        <f t="shared" si="4"/>
        <v>0</v>
      </c>
      <c r="D133" s="14">
        <f t="shared" si="4"/>
        <v>0</v>
      </c>
      <c r="E133" s="14">
        <f t="shared" si="4"/>
        <v>0</v>
      </c>
      <c r="F133" s="14">
        <f t="shared" si="4"/>
        <v>0</v>
      </c>
      <c r="G133" s="14">
        <f t="shared" si="4"/>
        <v>0</v>
      </c>
      <c r="H133" s="14">
        <f t="shared" si="4"/>
        <v>0</v>
      </c>
      <c r="I133" s="14">
        <f t="shared" si="4"/>
        <v>0</v>
      </c>
      <c r="J133" s="14">
        <f t="shared" si="4"/>
        <v>0</v>
      </c>
      <c r="K133" s="16"/>
      <c r="L133" s="16"/>
      <c r="M133" s="16"/>
    </row>
    <row r="134" spans="1:13" ht="14" customHeight="1" x14ac:dyDescent="0.15">
      <c r="A134" s="224"/>
      <c r="B134" s="38"/>
      <c r="C134" s="16"/>
      <c r="D134" s="16"/>
      <c r="E134" s="16"/>
      <c r="F134" s="16"/>
      <c r="G134" s="16"/>
      <c r="H134" s="16"/>
      <c r="I134" s="16"/>
      <c r="J134" s="16"/>
      <c r="K134" s="16"/>
      <c r="L134" s="16"/>
      <c r="M134" s="16"/>
    </row>
    <row r="135" spans="1:13" ht="14" customHeight="1" x14ac:dyDescent="0.15">
      <c r="A135" s="227" t="s">
        <v>162</v>
      </c>
      <c r="B135" s="226">
        <f t="shared" ref="B135:J135" si="5">COUNT(B2:B119)</f>
        <v>0</v>
      </c>
      <c r="C135" s="14">
        <f t="shared" si="5"/>
        <v>0</v>
      </c>
      <c r="D135" s="14">
        <f t="shared" si="5"/>
        <v>0</v>
      </c>
      <c r="E135" s="14">
        <f t="shared" si="5"/>
        <v>0</v>
      </c>
      <c r="F135" s="14">
        <f t="shared" si="5"/>
        <v>0</v>
      </c>
      <c r="G135" s="14">
        <f t="shared" si="5"/>
        <v>0</v>
      </c>
      <c r="H135" s="14">
        <f t="shared" si="5"/>
        <v>0</v>
      </c>
      <c r="I135" s="14">
        <f t="shared" si="5"/>
        <v>0</v>
      </c>
      <c r="J135" s="14">
        <f t="shared" si="5"/>
        <v>118</v>
      </c>
      <c r="K135" s="16"/>
      <c r="L135" s="16"/>
      <c r="M135" s="16"/>
    </row>
    <row r="136" spans="1:13" ht="14.25" customHeight="1" x14ac:dyDescent="0.15">
      <c r="A136" s="228"/>
      <c r="B136" s="16"/>
      <c r="C136" s="16"/>
      <c r="D136" s="16"/>
      <c r="E136" s="16"/>
      <c r="F136" s="16"/>
      <c r="G136" s="16"/>
      <c r="H136" s="16"/>
      <c r="I136" s="16"/>
      <c r="J136" s="16"/>
      <c r="K136" s="16"/>
      <c r="L136" s="16"/>
      <c r="M136" s="16"/>
    </row>
    <row r="137" spans="1:13" ht="13.75" customHeight="1" x14ac:dyDescent="0.15">
      <c r="A137" s="221" t="s">
        <v>405</v>
      </c>
      <c r="B137" s="16"/>
      <c r="C137" s="16"/>
      <c r="D137" s="16"/>
      <c r="E137" s="16"/>
      <c r="F137" s="16"/>
      <c r="G137" s="16"/>
      <c r="H137" s="16"/>
      <c r="I137" s="16"/>
      <c r="J137" s="14">
        <f>SUM(B137:I137)</f>
        <v>0</v>
      </c>
      <c r="K137" s="16"/>
      <c r="L137" s="16"/>
      <c r="M137" s="16"/>
    </row>
    <row r="138" spans="1:13" ht="13.75" customHeight="1" x14ac:dyDescent="0.15">
      <c r="A138" s="221" t="s">
        <v>164</v>
      </c>
      <c r="B138" s="16"/>
      <c r="C138" s="229"/>
      <c r="D138" s="16"/>
      <c r="E138" s="16"/>
      <c r="F138" s="16"/>
      <c r="G138" s="16"/>
      <c r="H138" s="16"/>
      <c r="I138" s="16"/>
      <c r="J138" s="16"/>
      <c r="K138" s="16"/>
      <c r="L138" s="16"/>
      <c r="M138" s="16"/>
    </row>
    <row r="139" spans="1:13" ht="13.75" customHeight="1" x14ac:dyDescent="0.15">
      <c r="A139" s="221" t="s">
        <v>178</v>
      </c>
      <c r="B139" s="16"/>
      <c r="C139" s="16"/>
      <c r="D139" s="16"/>
      <c r="E139" s="16"/>
      <c r="F139" s="16"/>
      <c r="G139" s="16"/>
      <c r="H139" s="16"/>
      <c r="I139" s="16"/>
      <c r="J139" s="14">
        <f t="shared" ref="J139:J145" si="6">SUM(B139:H139)</f>
        <v>0</v>
      </c>
      <c r="K139" s="16"/>
      <c r="L139" s="16"/>
      <c r="M139" s="16"/>
    </row>
    <row r="140" spans="1:13" ht="13.75" customHeight="1" x14ac:dyDescent="0.15">
      <c r="A140" s="221" t="s">
        <v>179</v>
      </c>
      <c r="B140" s="16"/>
      <c r="C140" s="16"/>
      <c r="D140" s="16"/>
      <c r="E140" s="16"/>
      <c r="F140" s="16"/>
      <c r="G140" s="16"/>
      <c r="H140" s="16"/>
      <c r="I140" s="16"/>
      <c r="J140" s="14">
        <f t="shared" si="6"/>
        <v>0</v>
      </c>
      <c r="K140" s="16"/>
      <c r="L140" s="16"/>
      <c r="M140" s="16"/>
    </row>
    <row r="141" spans="1:13" ht="13.75" customHeight="1" x14ac:dyDescent="0.15">
      <c r="A141" s="221" t="s">
        <v>406</v>
      </c>
      <c r="B141" s="16"/>
      <c r="C141" s="16"/>
      <c r="D141" s="16"/>
      <c r="E141" s="16"/>
      <c r="F141" s="16"/>
      <c r="G141" s="16"/>
      <c r="H141" s="16"/>
      <c r="I141" s="16"/>
      <c r="J141" s="14">
        <f t="shared" si="6"/>
        <v>0</v>
      </c>
      <c r="K141" s="16"/>
      <c r="L141" s="16"/>
      <c r="M141" s="14">
        <f>PRODUCT(J141*0.625)</f>
        <v>0</v>
      </c>
    </row>
    <row r="142" spans="1:13" ht="13.75" customHeight="1" x14ac:dyDescent="0.15">
      <c r="A142" s="221" t="s">
        <v>407</v>
      </c>
      <c r="B142" s="16"/>
      <c r="C142" s="16"/>
      <c r="D142" s="16"/>
      <c r="E142" s="16"/>
      <c r="F142" s="16"/>
      <c r="G142" s="16"/>
      <c r="H142" s="16"/>
      <c r="I142" s="16"/>
      <c r="J142" s="14">
        <f t="shared" si="6"/>
        <v>0</v>
      </c>
      <c r="K142" s="16"/>
      <c r="L142" s="16"/>
      <c r="M142" s="14">
        <f>PRODUCT(J142*0.625)</f>
        <v>0</v>
      </c>
    </row>
    <row r="143" spans="1:13" ht="13.75" customHeight="1" x14ac:dyDescent="0.15">
      <c r="A143" s="221" t="s">
        <v>408</v>
      </c>
      <c r="B143" s="16"/>
      <c r="C143" s="16"/>
      <c r="D143" s="16"/>
      <c r="E143" s="16"/>
      <c r="F143" s="16"/>
      <c r="G143" s="16"/>
      <c r="H143" s="16"/>
      <c r="I143" s="16"/>
      <c r="J143" s="14">
        <f t="shared" si="6"/>
        <v>0</v>
      </c>
      <c r="K143" s="16"/>
      <c r="L143" s="16"/>
      <c r="M143" s="16"/>
    </row>
    <row r="144" spans="1:13" ht="13.75" customHeight="1" x14ac:dyDescent="0.15">
      <c r="A144" s="221" t="s">
        <v>183</v>
      </c>
      <c r="B144" s="16"/>
      <c r="C144" s="16"/>
      <c r="D144" s="16"/>
      <c r="E144" s="16"/>
      <c r="F144" s="16"/>
      <c r="G144" s="16"/>
      <c r="H144" s="16"/>
      <c r="I144" s="16"/>
      <c r="J144" s="14">
        <f t="shared" si="6"/>
        <v>0</v>
      </c>
      <c r="K144" s="16"/>
      <c r="L144" s="16"/>
      <c r="M144" s="16"/>
    </row>
    <row r="145" spans="1:13" ht="13.75" customHeight="1" x14ac:dyDescent="0.15">
      <c r="A145" s="221" t="s">
        <v>409</v>
      </c>
      <c r="B145" s="16"/>
      <c r="C145" s="16"/>
      <c r="D145" s="16"/>
      <c r="E145" s="16"/>
      <c r="F145" s="16"/>
      <c r="G145" s="16"/>
      <c r="H145" s="16"/>
      <c r="I145" s="16"/>
      <c r="J145" s="14">
        <f t="shared" si="6"/>
        <v>0</v>
      </c>
      <c r="K145" s="16"/>
      <c r="L145" s="16"/>
      <c r="M145" s="14">
        <f>PRODUCT(J145*0.625)</f>
        <v>0</v>
      </c>
    </row>
    <row r="146" spans="1:13" ht="13.75" customHeight="1" x14ac:dyDescent="0.15">
      <c r="A146" s="221" t="s">
        <v>185</v>
      </c>
      <c r="B146" s="16"/>
      <c r="C146" s="16"/>
      <c r="D146" s="16"/>
      <c r="E146" s="16"/>
      <c r="F146" s="16"/>
      <c r="G146" s="16"/>
      <c r="H146" s="16"/>
      <c r="I146" s="16"/>
      <c r="J146" s="16"/>
      <c r="K146" s="16"/>
      <c r="L146" s="16"/>
      <c r="M146" s="16"/>
    </row>
    <row r="147" spans="1:13" ht="13.75" customHeight="1" x14ac:dyDescent="0.15">
      <c r="A147" s="221" t="s">
        <v>247</v>
      </c>
      <c r="B147" s="16"/>
      <c r="C147" s="16"/>
      <c r="D147" s="16"/>
      <c r="E147" s="16"/>
      <c r="F147" s="16"/>
      <c r="G147" s="16"/>
      <c r="H147" s="16"/>
      <c r="I147" s="16"/>
      <c r="J147" s="16"/>
      <c r="K147" s="16"/>
      <c r="L147" s="16"/>
      <c r="M147" s="16"/>
    </row>
    <row r="148" spans="1:13" ht="13.75" customHeight="1" x14ac:dyDescent="0.15">
      <c r="A148" s="221" t="s">
        <v>248</v>
      </c>
      <c r="B148" s="16"/>
      <c r="C148" s="16"/>
      <c r="D148" s="16"/>
      <c r="E148" s="16"/>
      <c r="F148" s="16"/>
      <c r="G148" s="16"/>
      <c r="H148" s="16"/>
      <c r="I148" s="16"/>
      <c r="J148" s="16"/>
      <c r="K148" s="16"/>
      <c r="L148" s="16"/>
      <c r="M148" s="16"/>
    </row>
    <row r="149" spans="1:13" ht="13.75" customHeight="1" x14ac:dyDescent="0.15">
      <c r="A149" s="221" t="s">
        <v>249</v>
      </c>
      <c r="B149" s="16"/>
      <c r="C149" s="16"/>
      <c r="D149" s="16"/>
      <c r="E149" s="16"/>
      <c r="F149" s="16"/>
      <c r="G149" s="16"/>
      <c r="H149" s="16"/>
      <c r="I149" s="16"/>
      <c r="J149" s="16"/>
      <c r="K149" s="16"/>
      <c r="L149" s="16"/>
      <c r="M149" s="16"/>
    </row>
    <row r="150" spans="1:13" ht="13.75" customHeight="1" x14ac:dyDescent="0.15">
      <c r="A150" s="221" t="s">
        <v>250</v>
      </c>
      <c r="B150" s="16"/>
      <c r="C150" s="16"/>
      <c r="D150" s="16"/>
      <c r="E150" s="16"/>
      <c r="F150" s="16"/>
      <c r="G150" s="16"/>
      <c r="H150" s="16"/>
      <c r="I150" s="16"/>
      <c r="J150" s="16"/>
      <c r="K150" s="16"/>
      <c r="L150" s="16"/>
      <c r="M150" s="16"/>
    </row>
    <row r="151" spans="1:13" ht="13.75" customHeight="1" x14ac:dyDescent="0.15">
      <c r="A151" s="221" t="s">
        <v>251</v>
      </c>
      <c r="B151" s="16"/>
      <c r="C151" s="16"/>
      <c r="D151" s="16"/>
      <c r="E151" s="16"/>
      <c r="F151" s="16"/>
      <c r="G151" s="16"/>
      <c r="H151" s="16"/>
      <c r="I151" s="16"/>
      <c r="J151" s="16"/>
      <c r="K151" s="16"/>
      <c r="L151" s="16"/>
      <c r="M151" s="16"/>
    </row>
    <row r="152" spans="1:13" ht="13.75" customHeight="1" x14ac:dyDescent="0.15">
      <c r="A152" s="16"/>
      <c r="B152" s="16"/>
      <c r="C152" s="16"/>
      <c r="D152" s="16"/>
      <c r="E152" s="16"/>
      <c r="F152" s="16"/>
      <c r="G152" s="16"/>
      <c r="H152" s="16"/>
      <c r="I152" s="16"/>
      <c r="J152" s="16"/>
      <c r="K152" s="16"/>
      <c r="L152" s="16"/>
      <c r="M152" s="16"/>
    </row>
    <row r="153" spans="1:13" ht="13.75" customHeight="1" x14ac:dyDescent="0.15">
      <c r="A153" s="221" t="s">
        <v>253</v>
      </c>
      <c r="B153" s="16"/>
      <c r="C153" s="16"/>
      <c r="D153" s="16"/>
      <c r="E153" s="16"/>
      <c r="F153" s="16"/>
      <c r="G153" s="16"/>
      <c r="H153" s="16"/>
      <c r="I153" s="16"/>
      <c r="J153" s="16"/>
      <c r="K153" s="16"/>
      <c r="L153" s="16"/>
      <c r="M153" s="16"/>
    </row>
    <row r="154" spans="1:13" ht="13.75" customHeight="1" x14ac:dyDescent="0.15">
      <c r="A154" s="16"/>
      <c r="B154" s="16"/>
      <c r="C154" s="16"/>
      <c r="D154" s="16"/>
      <c r="E154" s="16"/>
      <c r="F154" s="16"/>
      <c r="G154" s="16"/>
      <c r="H154" s="16"/>
      <c r="I154" s="16"/>
      <c r="J154" s="16"/>
      <c r="K154" s="16"/>
      <c r="L154" s="16"/>
      <c r="M154" s="16"/>
    </row>
    <row r="155" spans="1:13" ht="13.75" customHeight="1" x14ac:dyDescent="0.15">
      <c r="A155" s="221" t="s">
        <v>428</v>
      </c>
      <c r="B155" s="16"/>
      <c r="C155" s="16"/>
      <c r="D155" s="16"/>
      <c r="E155" s="16"/>
      <c r="F155" s="16"/>
      <c r="G155" s="16"/>
      <c r="H155" s="16"/>
      <c r="I155" s="16"/>
      <c r="J155" s="16"/>
      <c r="K155" s="16"/>
      <c r="L155" s="16"/>
      <c r="M155" s="16"/>
    </row>
    <row r="156" spans="1:13" ht="13.75" customHeight="1" x14ac:dyDescent="0.15">
      <c r="A156" s="221" t="s">
        <v>439</v>
      </c>
      <c r="B156" s="16"/>
      <c r="C156" s="16"/>
      <c r="D156" s="16"/>
      <c r="E156" s="16"/>
      <c r="F156" s="16"/>
      <c r="G156" s="16"/>
      <c r="H156" s="16"/>
      <c r="I156" s="16"/>
      <c r="J156" s="16"/>
      <c r="K156" s="16"/>
      <c r="L156" s="16"/>
      <c r="M156" s="16"/>
    </row>
    <row r="157" spans="1:13" ht="13.75" customHeight="1" x14ac:dyDescent="0.15">
      <c r="A157" s="221" t="s">
        <v>440</v>
      </c>
      <c r="B157" s="16"/>
      <c r="C157" s="16"/>
      <c r="D157" s="16"/>
      <c r="E157" s="16"/>
      <c r="F157" s="16"/>
      <c r="G157" s="16"/>
      <c r="H157" s="16"/>
      <c r="I157" s="16"/>
      <c r="J157" s="16"/>
      <c r="K157" s="16"/>
      <c r="L157" s="16"/>
      <c r="M157" s="16"/>
    </row>
    <row r="158" spans="1:13" ht="13.75" customHeight="1" x14ac:dyDescent="0.15">
      <c r="A158" s="221" t="s">
        <v>442</v>
      </c>
      <c r="B158" s="16"/>
      <c r="C158" s="16"/>
      <c r="D158" s="16"/>
      <c r="E158" s="16"/>
      <c r="F158" s="16"/>
      <c r="G158" s="16"/>
      <c r="H158" s="16"/>
      <c r="I158" s="16"/>
      <c r="J158" s="16"/>
      <c r="K158" s="16"/>
      <c r="L158" s="16"/>
      <c r="M158" s="16"/>
    </row>
    <row r="159" spans="1:13" ht="13.75" customHeight="1" x14ac:dyDescent="0.15">
      <c r="A159" s="221" t="s">
        <v>443</v>
      </c>
      <c r="B159" s="16"/>
      <c r="C159" s="16"/>
      <c r="D159" s="16"/>
      <c r="E159" s="16"/>
      <c r="F159" s="16"/>
      <c r="G159" s="16"/>
      <c r="H159" s="16"/>
      <c r="I159" s="16"/>
      <c r="J159" s="16"/>
      <c r="K159" s="16"/>
      <c r="L159" s="16"/>
      <c r="M159" s="16"/>
    </row>
    <row r="160" spans="1:13" ht="13.75" customHeight="1" x14ac:dyDescent="0.15">
      <c r="A160" s="221" t="s">
        <v>445</v>
      </c>
      <c r="B160" s="16"/>
      <c r="C160" s="16"/>
      <c r="D160" s="16"/>
      <c r="E160" s="16"/>
      <c r="F160" s="16"/>
      <c r="G160" s="16"/>
      <c r="H160" s="16"/>
      <c r="I160" s="16"/>
      <c r="J160" s="16"/>
      <c r="K160" s="16"/>
      <c r="L160" s="16"/>
      <c r="M160" s="16"/>
    </row>
    <row r="161" spans="1:13" ht="13.75" customHeight="1" x14ac:dyDescent="0.15">
      <c r="A161" s="221" t="s">
        <v>449</v>
      </c>
      <c r="B161" s="16"/>
      <c r="C161" s="16"/>
      <c r="D161" s="16"/>
      <c r="E161" s="16"/>
      <c r="F161" s="16"/>
      <c r="G161" s="16"/>
      <c r="H161" s="16"/>
      <c r="I161" s="16"/>
      <c r="J161" s="16"/>
      <c r="K161" s="16"/>
      <c r="L161" s="16"/>
      <c r="M161" s="16"/>
    </row>
    <row r="162" spans="1:13" ht="13.75" customHeight="1" x14ac:dyDescent="0.15">
      <c r="A162" s="221" t="s">
        <v>417</v>
      </c>
      <c r="B162" s="16"/>
      <c r="C162" s="16"/>
      <c r="D162" s="16"/>
      <c r="E162" s="16"/>
      <c r="F162" s="16"/>
      <c r="G162" s="16"/>
      <c r="H162" s="16"/>
      <c r="I162" s="16"/>
      <c r="J162" s="16"/>
      <c r="K162" s="16"/>
      <c r="L162" s="16"/>
      <c r="M162" s="16"/>
    </row>
    <row r="163" spans="1:13" ht="13.75" customHeight="1" x14ac:dyDescent="0.15">
      <c r="A163" s="16"/>
      <c r="B163" s="16"/>
      <c r="C163" s="16"/>
      <c r="D163" s="16"/>
      <c r="E163" s="16"/>
      <c r="F163" s="16"/>
      <c r="G163" s="16"/>
      <c r="H163" s="16"/>
      <c r="I163" s="16"/>
      <c r="J163" s="16"/>
      <c r="K163" s="16"/>
      <c r="L163" s="16"/>
      <c r="M163" s="16"/>
    </row>
    <row r="164" spans="1:13" ht="13.75" customHeight="1" x14ac:dyDescent="0.15">
      <c r="A164" s="16"/>
      <c r="B164" s="16"/>
      <c r="C164" s="16"/>
      <c r="D164" s="16"/>
      <c r="E164" s="16"/>
      <c r="F164" s="16"/>
      <c r="G164" s="16"/>
      <c r="H164" s="16"/>
      <c r="I164" s="16"/>
      <c r="J164" s="16"/>
      <c r="K164" s="16"/>
      <c r="L164" s="16"/>
      <c r="M164" s="16"/>
    </row>
    <row r="165" spans="1:13" ht="13.75" customHeight="1" x14ac:dyDescent="0.15">
      <c r="A165" s="16"/>
      <c r="B165" s="16"/>
      <c r="C165" s="16"/>
      <c r="D165" s="16"/>
      <c r="E165" s="16"/>
      <c r="F165" s="16"/>
      <c r="G165" s="16"/>
      <c r="H165" s="16"/>
      <c r="I165" s="16"/>
      <c r="J165" s="16"/>
      <c r="K165" s="16"/>
      <c r="L165" s="16"/>
      <c r="M165" s="16"/>
    </row>
    <row r="166" spans="1:13" ht="13.75" customHeight="1" x14ac:dyDescent="0.15">
      <c r="A166" s="16"/>
      <c r="B166" s="16"/>
      <c r="C166" s="16"/>
      <c r="D166" s="16"/>
      <c r="E166" s="16"/>
      <c r="F166" s="16"/>
      <c r="G166" s="16"/>
      <c r="H166" s="16"/>
      <c r="I166" s="16"/>
      <c r="J166" s="16"/>
      <c r="K166" s="16"/>
      <c r="L166" s="16"/>
      <c r="M166" s="16"/>
    </row>
  </sheetData>
  <pageMargins left="0.75" right="0.75" top="1" bottom="1" header="0.5" footer="0.5"/>
  <pageSetup orientation="portrait"/>
  <headerFooter>
    <oddHeader>&amp;L&amp;"Arial,Regular"&amp;10&amp;K0000002005 totals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0"/>
  <sheetViews>
    <sheetView showGridLines="0" workbookViewId="0"/>
  </sheetViews>
  <sheetFormatPr baseColWidth="10" defaultColWidth="8.83203125" defaultRowHeight="13" customHeight="1" x14ac:dyDescent="0.15"/>
  <cols>
    <col min="1" max="6" width="8.83203125" style="5" customWidth="1"/>
    <col min="7" max="16384" width="8.83203125" style="5"/>
  </cols>
  <sheetData>
    <row r="1" spans="1:5" ht="13.75" customHeight="1" x14ac:dyDescent="0.15">
      <c r="A1" s="16"/>
      <c r="B1" s="16"/>
      <c r="C1" s="16"/>
      <c r="D1" s="16"/>
      <c r="E1" s="16"/>
    </row>
    <row r="2" spans="1:5" ht="13.75" customHeight="1" x14ac:dyDescent="0.15">
      <c r="A2" s="16"/>
      <c r="B2" s="16"/>
      <c r="C2" s="16"/>
      <c r="D2" s="16"/>
      <c r="E2" s="16"/>
    </row>
    <row r="3" spans="1:5" ht="13.75" customHeight="1" x14ac:dyDescent="0.15">
      <c r="A3" s="16"/>
      <c r="B3" s="16"/>
      <c r="C3" s="16"/>
      <c r="D3" s="16"/>
      <c r="E3" s="16"/>
    </row>
    <row r="4" spans="1:5" ht="13.75" customHeight="1" x14ac:dyDescent="0.15">
      <c r="A4" s="16"/>
      <c r="B4" s="16"/>
      <c r="C4" s="16"/>
      <c r="D4" s="16"/>
      <c r="E4" s="16"/>
    </row>
    <row r="5" spans="1:5" ht="13.75" customHeight="1" x14ac:dyDescent="0.15">
      <c r="A5" s="16"/>
      <c r="B5" s="16"/>
      <c r="C5" s="16"/>
      <c r="D5" s="16"/>
      <c r="E5" s="16"/>
    </row>
    <row r="6" spans="1:5" ht="13.75" customHeight="1" x14ac:dyDescent="0.15">
      <c r="A6" s="16"/>
      <c r="B6" s="16"/>
      <c r="C6" s="16"/>
      <c r="D6" s="16"/>
      <c r="E6" s="16"/>
    </row>
    <row r="7" spans="1:5" ht="13.75" customHeight="1" x14ac:dyDescent="0.15">
      <c r="A7" s="16"/>
      <c r="B7" s="16"/>
      <c r="C7" s="16"/>
      <c r="D7" s="16"/>
      <c r="E7" s="16"/>
    </row>
    <row r="8" spans="1:5" ht="13.75" customHeight="1" x14ac:dyDescent="0.15">
      <c r="A8" s="16"/>
      <c r="B8" s="16"/>
      <c r="C8" s="16"/>
      <c r="D8" s="16"/>
      <c r="E8" s="16"/>
    </row>
    <row r="9" spans="1:5" ht="13.75" customHeight="1" x14ac:dyDescent="0.15">
      <c r="A9" s="16"/>
      <c r="B9" s="16"/>
      <c r="C9" s="16"/>
      <c r="D9" s="16"/>
      <c r="E9" s="16"/>
    </row>
    <row r="10" spans="1:5" ht="13.75" customHeight="1" x14ac:dyDescent="0.15">
      <c r="A10" s="16"/>
      <c r="B10" s="16"/>
      <c r="C10" s="16"/>
      <c r="D10" s="16"/>
      <c r="E10" s="16"/>
    </row>
  </sheetData>
  <pageMargins left="0.75" right="0.75" top="1" bottom="1" header="0.5" footer="0.5"/>
  <pageSetup orientation="portrait"/>
  <headerFooter>
    <oddHeader>&amp;L&amp;"Arial,Regular"&amp;10&amp;K000000Sheet6</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0"/>
  <sheetViews>
    <sheetView showGridLines="0" workbookViewId="0"/>
  </sheetViews>
  <sheetFormatPr baseColWidth="10" defaultColWidth="8.83203125" defaultRowHeight="13" customHeight="1" x14ac:dyDescent="0.15"/>
  <cols>
    <col min="1" max="6" width="8.83203125" style="5" customWidth="1"/>
    <col min="7" max="16384" width="8.83203125" style="5"/>
  </cols>
  <sheetData>
    <row r="1" spans="1:5" ht="13.75" customHeight="1" x14ac:dyDescent="0.15">
      <c r="A1" s="16"/>
      <c r="B1" s="16"/>
      <c r="C1" s="16"/>
      <c r="D1" s="16"/>
      <c r="E1" s="16"/>
    </row>
    <row r="2" spans="1:5" ht="13.75" customHeight="1" x14ac:dyDescent="0.15">
      <c r="A2" s="16"/>
      <c r="B2" s="16"/>
      <c r="C2" s="16"/>
      <c r="D2" s="16"/>
      <c r="E2" s="16"/>
    </row>
    <row r="3" spans="1:5" ht="13.75" customHeight="1" x14ac:dyDescent="0.15">
      <c r="A3" s="16"/>
      <c r="B3" s="16"/>
      <c r="C3" s="16"/>
      <c r="D3" s="16"/>
      <c r="E3" s="16"/>
    </row>
    <row r="4" spans="1:5" ht="13.75" customHeight="1" x14ac:dyDescent="0.15">
      <c r="A4" s="16"/>
      <c r="B4" s="16"/>
      <c r="C4" s="16"/>
      <c r="D4" s="16"/>
      <c r="E4" s="16"/>
    </row>
    <row r="5" spans="1:5" ht="13.75" customHeight="1" x14ac:dyDescent="0.15">
      <c r="A5" s="16"/>
      <c r="B5" s="16"/>
      <c r="C5" s="16"/>
      <c r="D5" s="16"/>
      <c r="E5" s="16"/>
    </row>
    <row r="6" spans="1:5" ht="13.75" customHeight="1" x14ac:dyDescent="0.15">
      <c r="A6" s="16"/>
      <c r="B6" s="16"/>
      <c r="C6" s="16"/>
      <c r="D6" s="16"/>
      <c r="E6" s="16"/>
    </row>
    <row r="7" spans="1:5" ht="13.75" customHeight="1" x14ac:dyDescent="0.15">
      <c r="A7" s="16"/>
      <c r="B7" s="16"/>
      <c r="C7" s="16"/>
      <c r="D7" s="16"/>
      <c r="E7" s="16"/>
    </row>
    <row r="8" spans="1:5" ht="13.75" customHeight="1" x14ac:dyDescent="0.15">
      <c r="A8" s="16"/>
      <c r="B8" s="16"/>
      <c r="C8" s="16"/>
      <c r="D8" s="16"/>
      <c r="E8" s="16"/>
    </row>
    <row r="9" spans="1:5" ht="13.75" customHeight="1" x14ac:dyDescent="0.15">
      <c r="A9" s="16"/>
      <c r="B9" s="16"/>
      <c r="C9" s="16"/>
      <c r="D9" s="16"/>
      <c r="E9" s="16"/>
    </row>
    <row r="10" spans="1:5" ht="13.75" customHeight="1" x14ac:dyDescent="0.15">
      <c r="A10" s="16"/>
      <c r="B10" s="16"/>
      <c r="C10" s="16"/>
      <c r="D10" s="16"/>
      <c r="E10" s="16"/>
    </row>
  </sheetData>
  <pageMargins left="0.75" right="0.75" top="1" bottom="1" header="0.5" footer="0.5"/>
  <pageSetup orientation="portrait"/>
  <headerFooter>
    <oddHeader>&amp;L&amp;"Arial,Regular"&amp;10&amp;K000000Sheet7</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0"/>
  <sheetViews>
    <sheetView showGridLines="0" workbookViewId="0"/>
  </sheetViews>
  <sheetFormatPr baseColWidth="10" defaultColWidth="8.83203125" defaultRowHeight="13" customHeight="1" x14ac:dyDescent="0.15"/>
  <cols>
    <col min="1" max="6" width="8.83203125" style="5" customWidth="1"/>
    <col min="7" max="16384" width="8.83203125" style="5"/>
  </cols>
  <sheetData>
    <row r="1" spans="1:5" ht="13.75" customHeight="1" x14ac:dyDescent="0.15">
      <c r="A1" s="16"/>
      <c r="B1" s="16"/>
      <c r="C1" s="16"/>
      <c r="D1" s="16"/>
      <c r="E1" s="16"/>
    </row>
    <row r="2" spans="1:5" ht="13.75" customHeight="1" x14ac:dyDescent="0.15">
      <c r="A2" s="16"/>
      <c r="B2" s="16"/>
      <c r="C2" s="16"/>
      <c r="D2" s="16"/>
      <c r="E2" s="16"/>
    </row>
    <row r="3" spans="1:5" ht="13.75" customHeight="1" x14ac:dyDescent="0.15">
      <c r="A3" s="16"/>
      <c r="B3" s="16"/>
      <c r="C3" s="16"/>
      <c r="D3" s="16"/>
      <c r="E3" s="16"/>
    </row>
    <row r="4" spans="1:5" ht="13.75" customHeight="1" x14ac:dyDescent="0.15">
      <c r="A4" s="16"/>
      <c r="B4" s="16"/>
      <c r="C4" s="16"/>
      <c r="D4" s="16"/>
      <c r="E4" s="16"/>
    </row>
    <row r="5" spans="1:5" ht="13.75" customHeight="1" x14ac:dyDescent="0.15">
      <c r="A5" s="16"/>
      <c r="B5" s="16"/>
      <c r="C5" s="16"/>
      <c r="D5" s="16"/>
      <c r="E5" s="16"/>
    </row>
    <row r="6" spans="1:5" ht="13.75" customHeight="1" x14ac:dyDescent="0.15">
      <c r="A6" s="16"/>
      <c r="B6" s="16"/>
      <c r="C6" s="16"/>
      <c r="D6" s="16"/>
      <c r="E6" s="16"/>
    </row>
    <row r="7" spans="1:5" ht="13.75" customHeight="1" x14ac:dyDescent="0.15">
      <c r="A7" s="16"/>
      <c r="B7" s="16"/>
      <c r="C7" s="16"/>
      <c r="D7" s="16"/>
      <c r="E7" s="16"/>
    </row>
    <row r="8" spans="1:5" ht="13.75" customHeight="1" x14ac:dyDescent="0.15">
      <c r="A8" s="16"/>
      <c r="B8" s="16"/>
      <c r="C8" s="16"/>
      <c r="D8" s="16"/>
      <c r="E8" s="16"/>
    </row>
    <row r="9" spans="1:5" ht="13.75" customHeight="1" x14ac:dyDescent="0.15">
      <c r="A9" s="16"/>
      <c r="B9" s="16"/>
      <c r="C9" s="16"/>
      <c r="D9" s="16"/>
      <c r="E9" s="16"/>
    </row>
    <row r="10" spans="1:5" ht="13.75" customHeight="1" x14ac:dyDescent="0.15">
      <c r="A10" s="16"/>
      <c r="B10" s="16"/>
      <c r="C10" s="16"/>
      <c r="D10" s="16"/>
      <c r="E10" s="16"/>
    </row>
  </sheetData>
  <pageMargins left="0.75" right="0.75" top="1" bottom="1" header="0.5" footer="0.5"/>
  <pageSetup orientation="portrait"/>
  <headerFooter>
    <oddHeader>&amp;L&amp;"Arial,Regular"&amp;10&amp;K000000Sheet8</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0"/>
  <sheetViews>
    <sheetView showGridLines="0" workbookViewId="0"/>
  </sheetViews>
  <sheetFormatPr baseColWidth="10" defaultColWidth="8.83203125" defaultRowHeight="13" customHeight="1" x14ac:dyDescent="0.15"/>
  <cols>
    <col min="1" max="6" width="8.83203125" style="5" customWidth="1"/>
    <col min="7" max="16384" width="8.83203125" style="5"/>
  </cols>
  <sheetData>
    <row r="1" spans="1:5" ht="13.75" customHeight="1" x14ac:dyDescent="0.15">
      <c r="A1" s="16"/>
      <c r="B1" s="16"/>
      <c r="C1" s="16"/>
      <c r="D1" s="16"/>
      <c r="E1" s="16"/>
    </row>
    <row r="2" spans="1:5" ht="13.75" customHeight="1" x14ac:dyDescent="0.15">
      <c r="A2" s="16"/>
      <c r="B2" s="16"/>
      <c r="C2" s="16"/>
      <c r="D2" s="16"/>
      <c r="E2" s="16"/>
    </row>
    <row r="3" spans="1:5" ht="13.75" customHeight="1" x14ac:dyDescent="0.15">
      <c r="A3" s="16"/>
      <c r="B3" s="16"/>
      <c r="C3" s="16"/>
      <c r="D3" s="16"/>
      <c r="E3" s="16"/>
    </row>
    <row r="4" spans="1:5" ht="13.75" customHeight="1" x14ac:dyDescent="0.15">
      <c r="A4" s="16"/>
      <c r="B4" s="16"/>
      <c r="C4" s="16"/>
      <c r="D4" s="16"/>
      <c r="E4" s="16"/>
    </row>
    <row r="5" spans="1:5" ht="13.75" customHeight="1" x14ac:dyDescent="0.15">
      <c r="A5" s="16"/>
      <c r="B5" s="16"/>
      <c r="C5" s="16"/>
      <c r="D5" s="16"/>
      <c r="E5" s="16"/>
    </row>
    <row r="6" spans="1:5" ht="13.75" customHeight="1" x14ac:dyDescent="0.15">
      <c r="A6" s="16"/>
      <c r="B6" s="16"/>
      <c r="C6" s="16"/>
      <c r="D6" s="16"/>
      <c r="E6" s="16"/>
    </row>
    <row r="7" spans="1:5" ht="13.75" customHeight="1" x14ac:dyDescent="0.15">
      <c r="A7" s="16"/>
      <c r="B7" s="16"/>
      <c r="C7" s="16"/>
      <c r="D7" s="16"/>
      <c r="E7" s="16"/>
    </row>
    <row r="8" spans="1:5" ht="13.75" customHeight="1" x14ac:dyDescent="0.15">
      <c r="A8" s="16"/>
      <c r="B8" s="16"/>
      <c r="C8" s="16"/>
      <c r="D8" s="16"/>
      <c r="E8" s="16"/>
    </row>
    <row r="9" spans="1:5" ht="13.75" customHeight="1" x14ac:dyDescent="0.15">
      <c r="A9" s="16"/>
      <c r="B9" s="16"/>
      <c r="C9" s="16"/>
      <c r="D9" s="16"/>
      <c r="E9" s="16"/>
    </row>
    <row r="10" spans="1:5" ht="13.75" customHeight="1" x14ac:dyDescent="0.15">
      <c r="A10" s="16"/>
      <c r="B10" s="16"/>
      <c r="C10" s="16"/>
      <c r="D10" s="16"/>
      <c r="E10" s="16"/>
    </row>
  </sheetData>
  <pageMargins left="0.75" right="0.75" top="1" bottom="1" header="0.5" footer="0.5"/>
  <pageSetup orientation="portrait"/>
  <headerFooter>
    <oddHeader>&amp;L&amp;"Arial,Regular"&amp;10&amp;K000000Sheet9</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0"/>
  <sheetViews>
    <sheetView showGridLines="0" workbookViewId="0"/>
  </sheetViews>
  <sheetFormatPr baseColWidth="10" defaultColWidth="8.83203125" defaultRowHeight="13" customHeight="1" x14ac:dyDescent="0.15"/>
  <cols>
    <col min="1" max="6" width="8.83203125" style="5" customWidth="1"/>
    <col min="7" max="16384" width="8.83203125" style="5"/>
  </cols>
  <sheetData>
    <row r="1" spans="1:5" ht="13.75" customHeight="1" x14ac:dyDescent="0.15">
      <c r="A1" s="16"/>
      <c r="B1" s="16"/>
      <c r="C1" s="16"/>
      <c r="D1" s="16"/>
      <c r="E1" s="16"/>
    </row>
    <row r="2" spans="1:5" ht="13.75" customHeight="1" x14ac:dyDescent="0.15">
      <c r="A2" s="16"/>
      <c r="B2" s="16"/>
      <c r="C2" s="16"/>
      <c r="D2" s="16"/>
      <c r="E2" s="16"/>
    </row>
    <row r="3" spans="1:5" ht="13.75" customHeight="1" x14ac:dyDescent="0.15">
      <c r="A3" s="16"/>
      <c r="B3" s="16"/>
      <c r="C3" s="16"/>
      <c r="D3" s="16"/>
      <c r="E3" s="16"/>
    </row>
    <row r="4" spans="1:5" ht="13.75" customHeight="1" x14ac:dyDescent="0.15">
      <c r="A4" s="16"/>
      <c r="B4" s="16"/>
      <c r="C4" s="16"/>
      <c r="D4" s="16"/>
      <c r="E4" s="16"/>
    </row>
    <row r="5" spans="1:5" ht="13.75" customHeight="1" x14ac:dyDescent="0.15">
      <c r="A5" s="16"/>
      <c r="B5" s="16"/>
      <c r="C5" s="16"/>
      <c r="D5" s="16"/>
      <c r="E5" s="16"/>
    </row>
    <row r="6" spans="1:5" ht="13.75" customHeight="1" x14ac:dyDescent="0.15">
      <c r="A6" s="16"/>
      <c r="B6" s="16"/>
      <c r="C6" s="16"/>
      <c r="D6" s="16"/>
      <c r="E6" s="16"/>
    </row>
    <row r="7" spans="1:5" ht="13.75" customHeight="1" x14ac:dyDescent="0.15">
      <c r="A7" s="16"/>
      <c r="B7" s="16"/>
      <c r="C7" s="16"/>
      <c r="D7" s="16"/>
      <c r="E7" s="16"/>
    </row>
    <row r="8" spans="1:5" ht="13.75" customHeight="1" x14ac:dyDescent="0.15">
      <c r="A8" s="16"/>
      <c r="B8" s="16"/>
      <c r="C8" s="16"/>
      <c r="D8" s="16"/>
      <c r="E8" s="16"/>
    </row>
    <row r="9" spans="1:5" ht="13.75" customHeight="1" x14ac:dyDescent="0.15">
      <c r="A9" s="16"/>
      <c r="B9" s="16"/>
      <c r="C9" s="16"/>
      <c r="D9" s="16"/>
      <c r="E9" s="16"/>
    </row>
    <row r="10" spans="1:5" ht="13.75" customHeight="1" x14ac:dyDescent="0.15">
      <c r="A10" s="16"/>
      <c r="B10" s="16"/>
      <c r="C10" s="16"/>
      <c r="D10" s="16"/>
      <c r="E10" s="16"/>
    </row>
  </sheetData>
  <pageMargins left="0.75" right="0.75" top="1" bottom="1" header="0.5" footer="0.5"/>
  <pageSetup orientation="portrait"/>
  <headerFooter>
    <oddHeader>&amp;L&amp;"Arial,Regular"&amp;10&amp;K000000Sheet10</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0"/>
  <sheetViews>
    <sheetView showGridLines="0" workbookViewId="0"/>
  </sheetViews>
  <sheetFormatPr baseColWidth="10" defaultColWidth="8.83203125" defaultRowHeight="13" customHeight="1" x14ac:dyDescent="0.15"/>
  <cols>
    <col min="1" max="6" width="8.83203125" style="5" customWidth="1"/>
    <col min="7" max="16384" width="8.83203125" style="5"/>
  </cols>
  <sheetData>
    <row r="1" spans="1:5" ht="13.75" customHeight="1" x14ac:dyDescent="0.15">
      <c r="A1" s="16"/>
      <c r="B1" s="16"/>
      <c r="C1" s="16"/>
      <c r="D1" s="16"/>
      <c r="E1" s="16"/>
    </row>
    <row r="2" spans="1:5" ht="13.75" customHeight="1" x14ac:dyDescent="0.15">
      <c r="A2" s="16"/>
      <c r="B2" s="16"/>
      <c r="C2" s="16"/>
      <c r="D2" s="16"/>
      <c r="E2" s="16"/>
    </row>
    <row r="3" spans="1:5" ht="13.75" customHeight="1" x14ac:dyDescent="0.15">
      <c r="A3" s="16"/>
      <c r="B3" s="16"/>
      <c r="C3" s="16"/>
      <c r="D3" s="16"/>
      <c r="E3" s="16"/>
    </row>
    <row r="4" spans="1:5" ht="13.75" customHeight="1" x14ac:dyDescent="0.15">
      <c r="A4" s="16"/>
      <c r="B4" s="16"/>
      <c r="C4" s="16"/>
      <c r="D4" s="16"/>
      <c r="E4" s="16"/>
    </row>
    <row r="5" spans="1:5" ht="13.75" customHeight="1" x14ac:dyDescent="0.15">
      <c r="A5" s="16"/>
      <c r="B5" s="16"/>
      <c r="C5" s="16"/>
      <c r="D5" s="16"/>
      <c r="E5" s="16"/>
    </row>
    <row r="6" spans="1:5" ht="13.75" customHeight="1" x14ac:dyDescent="0.15">
      <c r="A6" s="16"/>
      <c r="B6" s="16"/>
      <c r="C6" s="16"/>
      <c r="D6" s="16"/>
      <c r="E6" s="16"/>
    </row>
    <row r="7" spans="1:5" ht="13.75" customHeight="1" x14ac:dyDescent="0.15">
      <c r="A7" s="16"/>
      <c r="B7" s="16"/>
      <c r="C7" s="16"/>
      <c r="D7" s="16"/>
      <c r="E7" s="16"/>
    </row>
    <row r="8" spans="1:5" ht="13.75" customHeight="1" x14ac:dyDescent="0.15">
      <c r="A8" s="16"/>
      <c r="B8" s="16"/>
      <c r="C8" s="16"/>
      <c r="D8" s="16"/>
      <c r="E8" s="16"/>
    </row>
    <row r="9" spans="1:5" ht="13.75" customHeight="1" x14ac:dyDescent="0.15">
      <c r="A9" s="16"/>
      <c r="B9" s="16"/>
      <c r="C9" s="16"/>
      <c r="D9" s="16"/>
      <c r="E9" s="16"/>
    </row>
    <row r="10" spans="1:5" ht="13.75" customHeight="1" x14ac:dyDescent="0.15">
      <c r="A10" s="16"/>
      <c r="B10" s="16"/>
      <c r="C10" s="16"/>
      <c r="D10" s="16"/>
      <c r="E10" s="16"/>
    </row>
  </sheetData>
  <pageMargins left="0.75" right="0.75" top="1" bottom="1" header="0.5" footer="0.5"/>
  <pageSetup orientation="portrait"/>
  <headerFooter>
    <oddHeader>&amp;L&amp;"Arial,Regular"&amp;10&amp;K000000Sheet11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0"/>
  <sheetViews>
    <sheetView showGridLines="0" workbookViewId="0"/>
  </sheetViews>
  <sheetFormatPr baseColWidth="10" defaultColWidth="8.83203125" defaultRowHeight="13" customHeight="1" x14ac:dyDescent="0.15"/>
  <cols>
    <col min="1" max="6" width="8.83203125" style="5" customWidth="1"/>
    <col min="7" max="16384" width="8.83203125" style="5"/>
  </cols>
  <sheetData>
    <row r="1" spans="1:5" ht="13.75" customHeight="1" x14ac:dyDescent="0.15">
      <c r="A1" s="16"/>
      <c r="B1" s="16"/>
      <c r="C1" s="16"/>
      <c r="D1" s="16"/>
      <c r="E1" s="16"/>
    </row>
    <row r="2" spans="1:5" ht="13.75" customHeight="1" x14ac:dyDescent="0.15">
      <c r="A2" s="16"/>
      <c r="B2" s="16"/>
      <c r="C2" s="16"/>
      <c r="D2" s="16"/>
      <c r="E2" s="16"/>
    </row>
    <row r="3" spans="1:5" ht="13.75" customHeight="1" x14ac:dyDescent="0.15">
      <c r="A3" s="16"/>
      <c r="B3" s="16"/>
      <c r="C3" s="16"/>
      <c r="D3" s="16"/>
      <c r="E3" s="16"/>
    </row>
    <row r="4" spans="1:5" ht="13.75" customHeight="1" x14ac:dyDescent="0.15">
      <c r="A4" s="16"/>
      <c r="B4" s="16"/>
      <c r="C4" s="16"/>
      <c r="D4" s="16"/>
      <c r="E4" s="16"/>
    </row>
    <row r="5" spans="1:5" ht="13.75" customHeight="1" x14ac:dyDescent="0.15">
      <c r="A5" s="16"/>
      <c r="B5" s="16"/>
      <c r="C5" s="16"/>
      <c r="D5" s="16"/>
      <c r="E5" s="16"/>
    </row>
    <row r="6" spans="1:5" ht="13.75" customHeight="1" x14ac:dyDescent="0.15">
      <c r="A6" s="16"/>
      <c r="B6" s="16"/>
      <c r="C6" s="16"/>
      <c r="D6" s="16"/>
      <c r="E6" s="16"/>
    </row>
    <row r="7" spans="1:5" ht="13.75" customHeight="1" x14ac:dyDescent="0.15">
      <c r="A7" s="16"/>
      <c r="B7" s="16"/>
      <c r="C7" s="16"/>
      <c r="D7" s="16"/>
      <c r="E7" s="16"/>
    </row>
    <row r="8" spans="1:5" ht="13.75" customHeight="1" x14ac:dyDescent="0.15">
      <c r="A8" s="16"/>
      <c r="B8" s="16"/>
      <c r="C8" s="16"/>
      <c r="D8" s="16"/>
      <c r="E8" s="16"/>
    </row>
    <row r="9" spans="1:5" ht="13.75" customHeight="1" x14ac:dyDescent="0.15">
      <c r="A9" s="16"/>
      <c r="B9" s="16"/>
      <c r="C9" s="16"/>
      <c r="D9" s="16"/>
      <c r="E9" s="16"/>
    </row>
    <row r="10" spans="1:5" ht="13.75" customHeight="1" x14ac:dyDescent="0.15">
      <c r="A10" s="16"/>
      <c r="B10" s="16"/>
      <c r="C10" s="16"/>
      <c r="D10" s="16"/>
      <c r="E10" s="16"/>
    </row>
  </sheetData>
  <pageMargins left="0.75" right="0.75" top="1" bottom="1" header="0.5" footer="0.5"/>
  <pageSetup orientation="portrait"/>
  <headerFooter>
    <oddHeader>&amp;L&amp;"Arial,Regular"&amp;10&amp;K000000Sheet12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Y184"/>
  <sheetViews>
    <sheetView showGridLines="0" tabSelected="1" zoomScale="210" zoomScaleNormal="210" workbookViewId="0">
      <pane xSplit="1" ySplit="1" topLeftCell="CG150" activePane="bottomRight" state="frozen"/>
      <selection pane="topRight"/>
      <selection pane="bottomLeft"/>
      <selection pane="bottomRight" activeCell="CP164" sqref="CP164"/>
    </sheetView>
  </sheetViews>
  <sheetFormatPr baseColWidth="10" defaultColWidth="8.83203125" defaultRowHeight="13" customHeight="1" x14ac:dyDescent="0.15"/>
  <cols>
    <col min="1" max="1" width="24.83203125" style="5" customWidth="1"/>
    <col min="2" max="28" width="5.1640625" style="241" customWidth="1"/>
    <col min="29" max="30" width="5" style="241" customWidth="1"/>
    <col min="31" max="31" width="5.5" style="241" customWidth="1"/>
    <col min="32" max="32" width="5.1640625" style="241" customWidth="1"/>
    <col min="33" max="34" width="5" style="241" customWidth="1"/>
    <col min="35" max="35" width="4.83203125" style="241" customWidth="1"/>
    <col min="36" max="36" width="5" style="241" customWidth="1"/>
    <col min="37" max="37" width="5.1640625" style="241" customWidth="1"/>
    <col min="38" max="38" width="5.5" style="241" customWidth="1"/>
    <col min="39" max="39" width="5.33203125" style="241" customWidth="1"/>
    <col min="40" max="40" width="5.1640625" style="241" customWidth="1"/>
    <col min="41" max="43" width="5" style="241" customWidth="1"/>
    <col min="44" max="44" width="4.83203125" style="241" customWidth="1"/>
    <col min="45" max="45" width="5.33203125" style="241" customWidth="1"/>
    <col min="46" max="47" width="5.1640625" style="241" customWidth="1"/>
    <col min="48" max="48" width="5.33203125" style="241" customWidth="1"/>
    <col min="49" max="52" width="4.83203125" style="241" customWidth="1"/>
    <col min="53" max="53" width="5.5" style="241" customWidth="1"/>
    <col min="54" max="55" width="4.83203125" style="241" customWidth="1"/>
    <col min="56" max="56" width="5" style="241" customWidth="1"/>
    <col min="57" max="57" width="6" style="241" customWidth="1"/>
    <col min="58" max="58" width="6.33203125" style="241" customWidth="1"/>
    <col min="59" max="59" width="5.83203125" style="241" customWidth="1"/>
    <col min="60" max="60" width="6.1640625" style="241" customWidth="1"/>
    <col min="61" max="61" width="6.5" style="241" customWidth="1"/>
    <col min="62" max="65" width="6.33203125" style="241" customWidth="1"/>
    <col min="66" max="66" width="6.5" style="241" customWidth="1"/>
    <col min="67" max="67" width="6.33203125" style="241" customWidth="1"/>
    <col min="68" max="69" width="6.5" style="241" customWidth="1"/>
    <col min="70" max="70" width="6.6640625" style="241" customWidth="1"/>
    <col min="71" max="71" width="6.33203125" style="241" customWidth="1"/>
    <col min="72" max="78" width="5.6640625" style="241" customWidth="1"/>
    <col min="79" max="79" width="7.1640625" style="241" customWidth="1"/>
    <col min="80" max="80" width="5.6640625" style="241" customWidth="1"/>
    <col min="81" max="88" width="8.5" style="241" customWidth="1"/>
    <col min="89" max="89" width="10.6640625" style="241" customWidth="1"/>
    <col min="90" max="96" width="8.5" style="241" customWidth="1"/>
    <col min="97" max="97" width="8.1640625" style="5" customWidth="1"/>
    <col min="98" max="98" width="10.83203125" style="5" customWidth="1"/>
    <col min="99" max="99" width="10.1640625" style="5" customWidth="1"/>
    <col min="100" max="100" width="11.5" style="5" customWidth="1"/>
    <col min="101" max="101" width="10.83203125" style="5" customWidth="1"/>
    <col min="102" max="102" width="12.1640625" style="5" customWidth="1"/>
    <col min="103" max="103" width="6.1640625" style="5" customWidth="1"/>
    <col min="104" max="104" width="8.83203125" style="5" customWidth="1"/>
    <col min="105" max="16384" width="8.83203125" style="5"/>
  </cols>
  <sheetData>
    <row r="1" spans="1:103" ht="14" customHeight="1" x14ac:dyDescent="0.15">
      <c r="A1" s="6" t="s">
        <v>6</v>
      </c>
      <c r="B1" s="230">
        <v>1934</v>
      </c>
      <c r="C1" s="230">
        <v>1935</v>
      </c>
      <c r="D1" s="230">
        <v>1936</v>
      </c>
      <c r="E1" s="230">
        <v>1937</v>
      </c>
      <c r="F1" s="262">
        <v>1938</v>
      </c>
      <c r="G1" s="262">
        <v>1939</v>
      </c>
      <c r="H1" s="230">
        <v>1940</v>
      </c>
      <c r="I1" s="230">
        <v>1941</v>
      </c>
      <c r="J1" s="230">
        <v>1942</v>
      </c>
      <c r="K1" s="230">
        <v>1943</v>
      </c>
      <c r="L1" s="230">
        <v>1944</v>
      </c>
      <c r="M1" s="230">
        <v>1945</v>
      </c>
      <c r="N1" s="230">
        <v>1946</v>
      </c>
      <c r="O1" s="230">
        <v>1947</v>
      </c>
      <c r="P1" s="230">
        <v>1948</v>
      </c>
      <c r="Q1" s="230">
        <v>1949</v>
      </c>
      <c r="R1" s="230">
        <v>1950</v>
      </c>
      <c r="S1" s="230">
        <v>1951</v>
      </c>
      <c r="T1" s="230">
        <v>1952</v>
      </c>
      <c r="U1" s="230">
        <v>1953</v>
      </c>
      <c r="V1" s="230">
        <v>1954</v>
      </c>
      <c r="W1" s="230">
        <v>1955</v>
      </c>
      <c r="X1" s="230">
        <v>1956</v>
      </c>
      <c r="Y1" s="230">
        <v>1957</v>
      </c>
      <c r="Z1" s="230">
        <v>1958</v>
      </c>
      <c r="AA1" s="230">
        <v>1959</v>
      </c>
      <c r="AB1" s="230">
        <v>1960</v>
      </c>
      <c r="AC1" s="230">
        <v>1961</v>
      </c>
      <c r="AD1" s="230">
        <v>1962</v>
      </c>
      <c r="AE1" s="230">
        <v>1963</v>
      </c>
      <c r="AF1" s="230">
        <v>1964</v>
      </c>
      <c r="AG1" s="230">
        <v>1965</v>
      </c>
      <c r="AH1" s="230">
        <v>1966</v>
      </c>
      <c r="AI1" s="230">
        <v>1967</v>
      </c>
      <c r="AJ1" s="230">
        <v>1968</v>
      </c>
      <c r="AK1" s="230">
        <v>1969</v>
      </c>
      <c r="AL1" s="230">
        <v>1970</v>
      </c>
      <c r="AM1" s="230">
        <v>1971</v>
      </c>
      <c r="AN1" s="230">
        <v>1972</v>
      </c>
      <c r="AO1" s="230">
        <v>1973</v>
      </c>
      <c r="AP1" s="230">
        <v>1974</v>
      </c>
      <c r="AQ1" s="230">
        <v>1975</v>
      </c>
      <c r="AR1" s="230">
        <v>1976</v>
      </c>
      <c r="AS1" s="230">
        <v>1977</v>
      </c>
      <c r="AT1" s="230">
        <v>1978</v>
      </c>
      <c r="AU1" s="230">
        <v>1979</v>
      </c>
      <c r="AV1" s="230">
        <v>1980</v>
      </c>
      <c r="AW1" s="230">
        <v>1981</v>
      </c>
      <c r="AX1" s="230">
        <v>1982</v>
      </c>
      <c r="AY1" s="230">
        <v>1983</v>
      </c>
      <c r="AZ1" s="230">
        <v>1984</v>
      </c>
      <c r="BA1" s="230">
        <v>1985</v>
      </c>
      <c r="BB1" s="230">
        <v>1986</v>
      </c>
      <c r="BC1" s="230">
        <v>1987</v>
      </c>
      <c r="BD1" s="230">
        <v>1988</v>
      </c>
      <c r="BE1" s="230">
        <v>1989</v>
      </c>
      <c r="BF1" s="230">
        <v>1990</v>
      </c>
      <c r="BG1" s="230">
        <v>1991</v>
      </c>
      <c r="BH1" s="230">
        <v>1992</v>
      </c>
      <c r="BI1" s="230">
        <v>1993</v>
      </c>
      <c r="BJ1" s="230">
        <v>1994</v>
      </c>
      <c r="BK1" s="230">
        <v>1995</v>
      </c>
      <c r="BL1" s="230">
        <v>1996</v>
      </c>
      <c r="BM1" s="230">
        <v>1997</v>
      </c>
      <c r="BN1" s="230">
        <v>1998</v>
      </c>
      <c r="BO1" s="230">
        <v>1999</v>
      </c>
      <c r="BP1" s="230">
        <v>2000</v>
      </c>
      <c r="BQ1" s="230">
        <v>2001</v>
      </c>
      <c r="BR1" s="230">
        <v>2002</v>
      </c>
      <c r="BS1" s="230">
        <v>2003</v>
      </c>
      <c r="BT1" s="230">
        <v>2004</v>
      </c>
      <c r="BU1" s="230">
        <v>2005</v>
      </c>
      <c r="BV1" s="230">
        <v>2006</v>
      </c>
      <c r="BW1" s="230">
        <v>2007</v>
      </c>
      <c r="BX1" s="230">
        <v>2008</v>
      </c>
      <c r="BY1" s="230">
        <v>2009</v>
      </c>
      <c r="BZ1" s="230">
        <v>2010</v>
      </c>
      <c r="CA1" s="230">
        <v>2011</v>
      </c>
      <c r="CB1" s="230">
        <v>2012</v>
      </c>
      <c r="CC1" s="230">
        <v>2013</v>
      </c>
      <c r="CD1" s="230">
        <v>2014</v>
      </c>
      <c r="CE1" s="230">
        <v>2015</v>
      </c>
      <c r="CF1" s="230">
        <v>2016</v>
      </c>
      <c r="CG1" s="230">
        <v>2017</v>
      </c>
      <c r="CH1" s="230">
        <v>2018</v>
      </c>
      <c r="CI1" s="230">
        <v>2019</v>
      </c>
      <c r="CJ1" s="230">
        <v>2020</v>
      </c>
      <c r="CK1" s="230">
        <v>2021</v>
      </c>
      <c r="CL1" s="230">
        <v>2022</v>
      </c>
      <c r="CM1" s="230">
        <v>2023</v>
      </c>
      <c r="CN1" s="230">
        <v>2024</v>
      </c>
      <c r="CO1" s="230">
        <v>2025</v>
      </c>
      <c r="CP1" s="230">
        <v>2026</v>
      </c>
      <c r="CQ1" s="230">
        <v>2027</v>
      </c>
      <c r="CR1" s="230">
        <v>2028</v>
      </c>
      <c r="CS1" s="7" t="s">
        <v>7</v>
      </c>
      <c r="CT1" s="8" t="s">
        <v>8</v>
      </c>
      <c r="CU1" s="8" t="s">
        <v>9</v>
      </c>
      <c r="CV1" s="8" t="s">
        <v>550</v>
      </c>
      <c r="CW1" s="8" t="s">
        <v>551</v>
      </c>
      <c r="CX1" s="9" t="s">
        <v>552</v>
      </c>
      <c r="CY1" s="9" t="s">
        <v>553</v>
      </c>
    </row>
    <row r="2" spans="1:103" ht="13.75" customHeight="1" x14ac:dyDescent="0.15">
      <c r="A2" s="10" t="s">
        <v>10</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c r="BB2" s="263"/>
      <c r="BC2" s="263"/>
      <c r="BD2" s="263"/>
      <c r="BE2" s="263"/>
      <c r="BF2" s="263"/>
      <c r="BG2" s="263"/>
      <c r="BH2" s="263"/>
      <c r="BI2" s="263"/>
      <c r="BJ2" s="11">
        <v>1</v>
      </c>
      <c r="BK2" s="263"/>
      <c r="BL2" s="263"/>
      <c r="BM2" s="263"/>
      <c r="BN2" s="263"/>
      <c r="BO2" s="263"/>
      <c r="BP2" s="263"/>
      <c r="BQ2" s="11">
        <v>1</v>
      </c>
      <c r="BR2" s="263"/>
      <c r="BS2" s="263"/>
      <c r="BT2" s="263"/>
      <c r="BU2" s="263"/>
      <c r="BV2" s="263"/>
      <c r="BW2" s="263"/>
      <c r="BX2" s="263"/>
      <c r="BY2" s="263"/>
      <c r="BZ2" s="263"/>
      <c r="CA2" s="263"/>
      <c r="CB2" s="263"/>
      <c r="CC2" s="263"/>
      <c r="CD2" s="263"/>
      <c r="CE2" s="263"/>
      <c r="CF2" s="263"/>
      <c r="CG2" s="263"/>
      <c r="CH2" s="173"/>
      <c r="CI2" s="173"/>
      <c r="CJ2" s="173"/>
      <c r="CK2" s="173"/>
      <c r="CL2" s="173"/>
      <c r="CM2" s="173"/>
      <c r="CN2" s="173"/>
      <c r="CO2" s="173"/>
      <c r="CP2" s="173"/>
      <c r="CQ2" s="173"/>
      <c r="CR2" s="173"/>
      <c r="CS2" s="13">
        <f>COUNT(B2:CR2)</f>
        <v>2</v>
      </c>
      <c r="CT2" s="14">
        <f>SUM(B2:CR2)</f>
        <v>2</v>
      </c>
      <c r="CU2" s="15">
        <f>CT2/92</f>
        <v>2.1739130434782608E-2</v>
      </c>
      <c r="CV2" s="14">
        <f>SUM(BE2:CR2)</f>
        <v>2</v>
      </c>
      <c r="CW2" s="15">
        <f>CV2/37</f>
        <v>5.4054054054054057E-2</v>
      </c>
      <c r="CX2" s="16"/>
      <c r="CY2" s="16"/>
    </row>
    <row r="3" spans="1:103" ht="13.75" customHeight="1" x14ac:dyDescent="0.15">
      <c r="A3" s="10" t="s">
        <v>11</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c r="AS3" s="263"/>
      <c r="AT3" s="263"/>
      <c r="AU3" s="263"/>
      <c r="AV3" s="263"/>
      <c r="AW3" s="263"/>
      <c r="AX3" s="263"/>
      <c r="AY3" s="263"/>
      <c r="AZ3" s="263"/>
      <c r="BA3" s="263"/>
      <c r="BB3" s="263"/>
      <c r="BC3" s="264">
        <v>1</v>
      </c>
      <c r="BD3" s="263"/>
      <c r="BE3" s="263"/>
      <c r="BF3" s="263"/>
      <c r="BG3" s="263"/>
      <c r="BH3" s="263"/>
      <c r="BI3" s="263"/>
      <c r="BJ3" s="263"/>
      <c r="BK3" s="263"/>
      <c r="BL3" s="263"/>
      <c r="BM3" s="263"/>
      <c r="BN3" s="263"/>
      <c r="BO3" s="263"/>
      <c r="BP3" s="263"/>
      <c r="BQ3" s="11">
        <v>3</v>
      </c>
      <c r="BR3" s="263"/>
      <c r="BS3" s="264">
        <v>1</v>
      </c>
      <c r="BT3" s="17" t="s">
        <v>12</v>
      </c>
      <c r="BU3" s="263"/>
      <c r="BV3" s="263"/>
      <c r="BW3" s="18">
        <v>1</v>
      </c>
      <c r="BX3" s="263"/>
      <c r="BY3" s="263"/>
      <c r="BZ3" s="263"/>
      <c r="CA3" s="263"/>
      <c r="CB3" s="263"/>
      <c r="CC3" s="263"/>
      <c r="CD3" s="18">
        <v>1</v>
      </c>
      <c r="CE3" s="18">
        <v>2</v>
      </c>
      <c r="CF3" s="263"/>
      <c r="CG3" s="263"/>
      <c r="CH3" s="167" t="s">
        <v>13</v>
      </c>
      <c r="CI3" s="18">
        <v>1</v>
      </c>
      <c r="CJ3" s="173"/>
      <c r="CK3" s="173"/>
      <c r="CL3" s="173"/>
      <c r="CM3" s="26">
        <v>1</v>
      </c>
      <c r="CN3" s="173"/>
      <c r="CO3" s="173"/>
      <c r="CP3" s="173"/>
      <c r="CQ3" s="173"/>
      <c r="CR3" s="173"/>
      <c r="CS3" s="13">
        <f t="shared" ref="CS3:CS66" si="0">COUNT(B3:CR3)</f>
        <v>8</v>
      </c>
      <c r="CT3" s="14">
        <f t="shared" ref="CT3:CT66" si="1">SUM(B3:CR3)</f>
        <v>11</v>
      </c>
      <c r="CU3" s="15">
        <f>CT3/92</f>
        <v>0.11956521739130435</v>
      </c>
      <c r="CV3" s="14">
        <f t="shared" ref="CV3:CV66" si="2">SUM(BE3:CR3)</f>
        <v>10</v>
      </c>
      <c r="CW3" s="15">
        <f>CV3/37</f>
        <v>0.27027027027027029</v>
      </c>
      <c r="CX3" s="16"/>
      <c r="CY3" s="16"/>
    </row>
    <row r="4" spans="1:103" ht="13.75" customHeight="1" x14ac:dyDescent="0.15">
      <c r="A4" s="10" t="s">
        <v>14</v>
      </c>
      <c r="B4" s="263"/>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3"/>
      <c r="BA4" s="263"/>
      <c r="BB4" s="263"/>
      <c r="BC4" s="263"/>
      <c r="BD4" s="263"/>
      <c r="BE4" s="263"/>
      <c r="BF4" s="263"/>
      <c r="BG4" s="263"/>
      <c r="BH4" s="263"/>
      <c r="BI4" s="20"/>
      <c r="BJ4" s="263"/>
      <c r="BK4" s="263"/>
      <c r="BL4" s="263"/>
      <c r="BM4" s="263"/>
      <c r="BN4" s="263"/>
      <c r="BO4" s="263"/>
      <c r="BP4" s="263"/>
      <c r="BQ4" s="263"/>
      <c r="BR4" s="263"/>
      <c r="BS4" s="263"/>
      <c r="BT4" s="264">
        <v>1</v>
      </c>
      <c r="BU4" s="17" t="s">
        <v>12</v>
      </c>
      <c r="BV4" s="18">
        <v>4</v>
      </c>
      <c r="BW4" s="18">
        <v>1</v>
      </c>
      <c r="BX4" s="263"/>
      <c r="BY4" s="18">
        <v>1</v>
      </c>
      <c r="BZ4" s="263"/>
      <c r="CA4" s="18">
        <v>3</v>
      </c>
      <c r="CB4" s="18">
        <v>3</v>
      </c>
      <c r="CC4" s="18">
        <v>4</v>
      </c>
      <c r="CD4" s="18">
        <v>3</v>
      </c>
      <c r="CE4" s="11">
        <v>7</v>
      </c>
      <c r="CF4" s="263"/>
      <c r="CG4" s="18">
        <v>4</v>
      </c>
      <c r="CH4" s="174">
        <v>3</v>
      </c>
      <c r="CI4" s="11">
        <v>7</v>
      </c>
      <c r="CJ4" s="173"/>
      <c r="CK4" s="173"/>
      <c r="CL4" s="173"/>
      <c r="CM4" s="173">
        <v>1</v>
      </c>
      <c r="CN4" s="173">
        <v>5</v>
      </c>
      <c r="CO4" s="173"/>
      <c r="CP4" s="173"/>
      <c r="CQ4" s="173"/>
      <c r="CR4" s="173"/>
      <c r="CS4" s="13">
        <f t="shared" si="0"/>
        <v>14</v>
      </c>
      <c r="CT4" s="14">
        <f t="shared" si="1"/>
        <v>47</v>
      </c>
      <c r="CU4" s="15">
        <f>CT4/92</f>
        <v>0.51086956521739135</v>
      </c>
      <c r="CV4" s="14">
        <f t="shared" si="2"/>
        <v>47</v>
      </c>
      <c r="CW4" s="15">
        <f>CV4/37</f>
        <v>1.2702702702702702</v>
      </c>
      <c r="CX4" s="16"/>
      <c r="CY4" s="16"/>
    </row>
    <row r="5" spans="1:103" ht="13.75" customHeight="1" x14ac:dyDescent="0.15">
      <c r="A5" s="10" t="s">
        <v>15</v>
      </c>
      <c r="B5" s="263"/>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264">
        <v>43</v>
      </c>
      <c r="AY5" s="264">
        <v>30</v>
      </c>
      <c r="AZ5" s="264">
        <v>414</v>
      </c>
      <c r="BA5" s="264">
        <v>137</v>
      </c>
      <c r="BB5" s="264">
        <v>200</v>
      </c>
      <c r="BC5" s="264">
        <v>335</v>
      </c>
      <c r="BD5" s="264">
        <v>1010</v>
      </c>
      <c r="BE5" s="264">
        <v>2272</v>
      </c>
      <c r="BF5" s="264">
        <v>1151</v>
      </c>
      <c r="BG5" s="264">
        <v>2492</v>
      </c>
      <c r="BH5" s="264">
        <v>878</v>
      </c>
      <c r="BI5" s="264">
        <v>3695</v>
      </c>
      <c r="BJ5" s="264">
        <v>1645</v>
      </c>
      <c r="BK5" s="264">
        <v>1227</v>
      </c>
      <c r="BL5" s="264">
        <v>2910</v>
      </c>
      <c r="BM5" s="264">
        <v>2304</v>
      </c>
      <c r="BN5" s="264">
        <v>3390</v>
      </c>
      <c r="BO5" s="264">
        <v>3589</v>
      </c>
      <c r="BP5" s="264">
        <v>1456</v>
      </c>
      <c r="BQ5" s="264">
        <v>1897</v>
      </c>
      <c r="BR5" s="264">
        <v>2221</v>
      </c>
      <c r="BS5" s="264">
        <v>3250</v>
      </c>
      <c r="BT5" s="264">
        <v>2224</v>
      </c>
      <c r="BU5" s="264">
        <v>2231</v>
      </c>
      <c r="BV5" s="264">
        <v>3724</v>
      </c>
      <c r="BW5" s="264">
        <v>1488</v>
      </c>
      <c r="BX5" s="264">
        <v>1694</v>
      </c>
      <c r="BY5" s="264">
        <v>3129</v>
      </c>
      <c r="BZ5" s="264">
        <v>693</v>
      </c>
      <c r="CA5" s="264">
        <v>2860</v>
      </c>
      <c r="CB5" s="264">
        <v>3079</v>
      </c>
      <c r="CC5" s="264">
        <v>4662</v>
      </c>
      <c r="CD5" s="11">
        <v>5407</v>
      </c>
      <c r="CE5" s="264">
        <v>3974</v>
      </c>
      <c r="CF5" s="264">
        <v>970</v>
      </c>
      <c r="CG5" s="264">
        <v>3063</v>
      </c>
      <c r="CH5" s="174">
        <v>4972</v>
      </c>
      <c r="CI5" s="174">
        <v>4139</v>
      </c>
      <c r="CJ5" s="174">
        <v>3301</v>
      </c>
      <c r="CK5" s="174">
        <v>4767</v>
      </c>
      <c r="CL5" s="174">
        <v>2123</v>
      </c>
      <c r="CM5" s="174">
        <v>3629</v>
      </c>
      <c r="CN5" s="174">
        <v>263</v>
      </c>
      <c r="CO5" s="173">
        <v>872</v>
      </c>
      <c r="CP5" s="173"/>
      <c r="CQ5" s="173"/>
      <c r="CR5" s="173"/>
      <c r="CS5" s="13">
        <f t="shared" si="0"/>
        <v>44</v>
      </c>
      <c r="CT5" s="14">
        <f t="shared" si="1"/>
        <v>99810</v>
      </c>
      <c r="CU5" s="15">
        <f t="shared" ref="CU5:CU68" si="3">CT5/92</f>
        <v>1084.891304347826</v>
      </c>
      <c r="CV5" s="14">
        <f t="shared" si="2"/>
        <v>97641</v>
      </c>
      <c r="CW5" s="15">
        <f t="shared" ref="CW5:CW68" si="4">CV5/37</f>
        <v>2638.9459459459458</v>
      </c>
      <c r="CX5" s="16"/>
      <c r="CY5" s="16"/>
    </row>
    <row r="6" spans="1:103" ht="13.75" customHeight="1" x14ac:dyDescent="0.15">
      <c r="A6" s="10" t="s">
        <v>16</v>
      </c>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X6" s="263"/>
      <c r="AY6" s="263"/>
      <c r="AZ6" s="263"/>
      <c r="BA6" s="263"/>
      <c r="BB6" s="263"/>
      <c r="BC6" s="263"/>
      <c r="BD6" s="263"/>
      <c r="BE6" s="263"/>
      <c r="BF6" s="11">
        <v>4</v>
      </c>
      <c r="BG6" s="264">
        <v>2</v>
      </c>
      <c r="BH6" s="264">
        <v>2</v>
      </c>
      <c r="BI6" s="264">
        <v>3</v>
      </c>
      <c r="BJ6" s="263"/>
      <c r="BK6" s="11">
        <v>4</v>
      </c>
      <c r="BL6" s="264">
        <v>1</v>
      </c>
      <c r="BM6" s="263"/>
      <c r="BN6" s="263"/>
      <c r="BO6" s="263"/>
      <c r="BP6" s="263"/>
      <c r="BQ6" s="263"/>
      <c r="BR6" s="263"/>
      <c r="BS6" s="263"/>
      <c r="BT6" s="263"/>
      <c r="BU6" s="263"/>
      <c r="BV6" s="263"/>
      <c r="BW6" s="263"/>
      <c r="BX6" s="263"/>
      <c r="BY6" s="263"/>
      <c r="BZ6" s="18">
        <v>1</v>
      </c>
      <c r="CA6" s="263"/>
      <c r="CB6" s="263"/>
      <c r="CC6" s="263"/>
      <c r="CD6" s="263"/>
      <c r="CE6" s="22"/>
      <c r="CF6" s="263"/>
      <c r="CG6" s="265" t="s">
        <v>13</v>
      </c>
      <c r="CH6" s="173"/>
      <c r="CI6" s="173"/>
      <c r="CJ6" s="173"/>
      <c r="CK6" s="173"/>
      <c r="CL6" s="173"/>
      <c r="CM6" s="253">
        <v>4</v>
      </c>
      <c r="CN6" s="173"/>
      <c r="CO6" s="173"/>
      <c r="CP6" s="173"/>
      <c r="CQ6" s="173"/>
      <c r="CR6" s="173"/>
      <c r="CS6" s="13">
        <f t="shared" si="0"/>
        <v>8</v>
      </c>
      <c r="CT6" s="14">
        <f t="shared" si="1"/>
        <v>21</v>
      </c>
      <c r="CU6" s="15">
        <f t="shared" si="3"/>
        <v>0.22826086956521738</v>
      </c>
      <c r="CV6" s="14">
        <f t="shared" si="2"/>
        <v>21</v>
      </c>
      <c r="CW6" s="15">
        <f t="shared" si="4"/>
        <v>0.56756756756756754</v>
      </c>
      <c r="CX6" s="16"/>
      <c r="CY6" s="16"/>
    </row>
    <row r="7" spans="1:103" ht="13.75" customHeight="1" x14ac:dyDescent="0.15">
      <c r="A7" s="10" t="s">
        <v>17</v>
      </c>
      <c r="B7" s="263"/>
      <c r="C7" s="263"/>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c r="AS7" s="263"/>
      <c r="AT7" s="263"/>
      <c r="AU7" s="263"/>
      <c r="AV7" s="263"/>
      <c r="AW7" s="263"/>
      <c r="AX7" s="263"/>
      <c r="AY7" s="263"/>
      <c r="AZ7" s="263"/>
      <c r="BA7" s="263"/>
      <c r="BB7" s="263"/>
      <c r="BC7" s="263"/>
      <c r="BD7" s="263"/>
      <c r="BE7" s="263"/>
      <c r="BF7" s="263"/>
      <c r="BG7" s="263"/>
      <c r="BH7" s="263"/>
      <c r="BI7" s="263"/>
      <c r="BJ7" s="263"/>
      <c r="BK7" s="263"/>
      <c r="BL7" s="263"/>
      <c r="BM7" s="263"/>
      <c r="BN7" s="263"/>
      <c r="BO7" s="18">
        <v>7</v>
      </c>
      <c r="BP7" s="263"/>
      <c r="BQ7" s="263"/>
      <c r="BR7" s="263"/>
      <c r="BS7" s="263"/>
      <c r="BT7" s="263"/>
      <c r="BU7" s="263"/>
      <c r="BV7" s="264">
        <v>6</v>
      </c>
      <c r="BW7" s="263"/>
      <c r="BX7" s="263"/>
      <c r="BY7" s="263"/>
      <c r="BZ7" s="263"/>
      <c r="CA7" s="18">
        <v>4</v>
      </c>
      <c r="CB7" s="263"/>
      <c r="CC7" s="263"/>
      <c r="CD7" s="263"/>
      <c r="CE7" s="263"/>
      <c r="CF7" s="263"/>
      <c r="CG7" s="263"/>
      <c r="CH7" s="173"/>
      <c r="CI7" s="173"/>
      <c r="CJ7" s="173"/>
      <c r="CK7" s="23">
        <v>20</v>
      </c>
      <c r="CL7" s="173"/>
      <c r="CN7" s="173"/>
      <c r="CO7" s="26">
        <v>4</v>
      </c>
      <c r="CP7" s="173"/>
      <c r="CQ7" s="173"/>
      <c r="CR7" s="173"/>
      <c r="CS7" s="13">
        <f t="shared" si="0"/>
        <v>5</v>
      </c>
      <c r="CT7" s="14">
        <f t="shared" si="1"/>
        <v>41</v>
      </c>
      <c r="CU7" s="15">
        <f t="shared" si="3"/>
        <v>0.44565217391304346</v>
      </c>
      <c r="CV7" s="14">
        <f t="shared" si="2"/>
        <v>41</v>
      </c>
      <c r="CW7" s="15">
        <f t="shared" si="4"/>
        <v>1.1081081081081081</v>
      </c>
      <c r="CX7" s="16"/>
      <c r="CY7" s="16"/>
    </row>
    <row r="8" spans="1:103" ht="13.75" customHeight="1" x14ac:dyDescent="0.15">
      <c r="A8" s="10" t="s">
        <v>542</v>
      </c>
      <c r="B8" s="263"/>
      <c r="C8" s="263"/>
      <c r="D8" s="263"/>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c r="AT8" s="263"/>
      <c r="AU8" s="263"/>
      <c r="AV8" s="263"/>
      <c r="AW8" s="263"/>
      <c r="AX8" s="263"/>
      <c r="AY8" s="263"/>
      <c r="AZ8" s="263"/>
      <c r="BA8" s="263"/>
      <c r="BB8" s="263"/>
      <c r="BC8" s="263"/>
      <c r="BD8" s="263"/>
      <c r="BE8" s="263"/>
      <c r="BF8" s="263"/>
      <c r="BG8" s="263"/>
      <c r="BH8" s="263"/>
      <c r="BI8" s="263"/>
      <c r="BJ8" s="263"/>
      <c r="BK8" s="263"/>
      <c r="BL8" s="263"/>
      <c r="BM8" s="263"/>
      <c r="BN8" s="263"/>
      <c r="BO8" s="18"/>
      <c r="BP8" s="263"/>
      <c r="BQ8" s="263"/>
      <c r="BR8" s="263"/>
      <c r="BS8" s="263"/>
      <c r="BT8" s="263"/>
      <c r="BU8" s="263"/>
      <c r="BV8" s="264"/>
      <c r="BW8" s="263"/>
      <c r="BX8" s="263"/>
      <c r="BY8" s="263"/>
      <c r="BZ8" s="263"/>
      <c r="CA8" s="18"/>
      <c r="CB8" s="263"/>
      <c r="CC8" s="263"/>
      <c r="CD8" s="263"/>
      <c r="CE8" s="263"/>
      <c r="CF8" s="263"/>
      <c r="CG8" s="263"/>
      <c r="CH8" s="173"/>
      <c r="CI8" s="173"/>
      <c r="CJ8" s="173"/>
      <c r="CK8" s="23"/>
      <c r="CL8" s="173"/>
      <c r="CM8" s="26">
        <v>6</v>
      </c>
      <c r="CN8" s="173"/>
      <c r="CO8" s="173"/>
      <c r="CP8" s="173"/>
      <c r="CQ8" s="173"/>
      <c r="CR8" s="173"/>
      <c r="CS8" s="13">
        <f t="shared" si="0"/>
        <v>1</v>
      </c>
      <c r="CT8" s="14">
        <f t="shared" si="1"/>
        <v>6</v>
      </c>
      <c r="CU8" s="15">
        <f t="shared" si="3"/>
        <v>6.5217391304347824E-2</v>
      </c>
      <c r="CV8" s="14">
        <f t="shared" si="2"/>
        <v>6</v>
      </c>
      <c r="CW8" s="15">
        <f t="shared" si="4"/>
        <v>0.16216216216216217</v>
      </c>
      <c r="CX8" s="16"/>
      <c r="CY8" s="16"/>
    </row>
    <row r="9" spans="1:103" ht="13.75" customHeight="1" x14ac:dyDescent="0.15">
      <c r="A9" s="10" t="s">
        <v>18</v>
      </c>
      <c r="B9" s="263"/>
      <c r="C9" s="263"/>
      <c r="D9" s="263"/>
      <c r="E9" s="263"/>
      <c r="F9" s="263"/>
      <c r="G9" s="263"/>
      <c r="H9" s="263"/>
      <c r="I9" s="263"/>
      <c r="J9" s="263"/>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263"/>
      <c r="AP9" s="263"/>
      <c r="AQ9" s="263"/>
      <c r="AR9" s="263"/>
      <c r="AS9" s="263"/>
      <c r="AT9" s="263"/>
      <c r="AU9" s="263"/>
      <c r="AV9" s="263"/>
      <c r="AW9" s="263"/>
      <c r="AX9" s="263"/>
      <c r="AY9" s="264">
        <v>1</v>
      </c>
      <c r="AZ9" s="263"/>
      <c r="BA9" s="263"/>
      <c r="BB9" s="263"/>
      <c r="BC9" s="263"/>
      <c r="BD9" s="263"/>
      <c r="BE9" s="263"/>
      <c r="BF9" s="264">
        <v>1</v>
      </c>
      <c r="BG9" s="264">
        <v>1</v>
      </c>
      <c r="BH9" s="263"/>
      <c r="BI9" s="264">
        <v>1</v>
      </c>
      <c r="BJ9" s="11">
        <v>3</v>
      </c>
      <c r="BK9" s="263"/>
      <c r="BL9" s="263"/>
      <c r="BM9" s="263"/>
      <c r="BN9" s="265" t="s">
        <v>12</v>
      </c>
      <c r="BO9" s="264">
        <v>2</v>
      </c>
      <c r="BP9" s="263"/>
      <c r="BQ9" s="264">
        <v>2</v>
      </c>
      <c r="BR9" s="264">
        <v>1</v>
      </c>
      <c r="BS9" s="263"/>
      <c r="BT9" s="263"/>
      <c r="BU9" s="263"/>
      <c r="BV9" s="263"/>
      <c r="BW9" s="263"/>
      <c r="BX9" s="264">
        <v>1</v>
      </c>
      <c r="BY9" s="263"/>
      <c r="BZ9" s="263"/>
      <c r="CA9" s="17" t="s">
        <v>12</v>
      </c>
      <c r="CB9" s="18">
        <v>1</v>
      </c>
      <c r="CC9" s="263"/>
      <c r="CD9" s="263"/>
      <c r="CE9" s="263"/>
      <c r="CF9" s="264">
        <v>2</v>
      </c>
      <c r="CG9" s="263"/>
      <c r="CH9" s="173"/>
      <c r="CI9" s="174">
        <v>1</v>
      </c>
      <c r="CJ9" s="173"/>
      <c r="CK9" s="173"/>
      <c r="CL9" s="173"/>
      <c r="CM9" s="173"/>
      <c r="CN9" s="173"/>
      <c r="CO9" s="173"/>
      <c r="CP9" s="173"/>
      <c r="CQ9" s="173"/>
      <c r="CR9" s="173"/>
      <c r="CS9" s="13">
        <f t="shared" si="0"/>
        <v>12</v>
      </c>
      <c r="CT9" s="14">
        <f t="shared" si="1"/>
        <v>17</v>
      </c>
      <c r="CU9" s="15">
        <f t="shared" si="3"/>
        <v>0.18478260869565216</v>
      </c>
      <c r="CV9" s="14">
        <f t="shared" si="2"/>
        <v>16</v>
      </c>
      <c r="CW9" s="15">
        <f t="shared" si="4"/>
        <v>0.43243243243243246</v>
      </c>
      <c r="CX9" s="16"/>
      <c r="CY9" s="16"/>
    </row>
    <row r="10" spans="1:103" ht="13.75" customHeight="1" x14ac:dyDescent="0.15">
      <c r="A10" s="10" t="s">
        <v>19</v>
      </c>
      <c r="B10" s="263"/>
      <c r="C10" s="263"/>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4">
        <v>2</v>
      </c>
      <c r="BH10" s="263"/>
      <c r="BI10" s="263"/>
      <c r="BJ10" s="263"/>
      <c r="BK10" s="264">
        <v>2</v>
      </c>
      <c r="BL10" s="263"/>
      <c r="BM10" s="263"/>
      <c r="BN10" s="11">
        <v>8</v>
      </c>
      <c r="BO10" s="263"/>
      <c r="BP10" s="263"/>
      <c r="BQ10" s="264">
        <v>4</v>
      </c>
      <c r="BR10" s="264">
        <v>2</v>
      </c>
      <c r="BS10" s="263"/>
      <c r="BT10" s="263"/>
      <c r="BU10" s="263"/>
      <c r="BV10" s="263"/>
      <c r="BW10" s="263"/>
      <c r="BX10" s="263"/>
      <c r="BY10" s="263"/>
      <c r="BZ10" s="263"/>
      <c r="CA10" s="263"/>
      <c r="CB10" s="263"/>
      <c r="CC10" s="263"/>
      <c r="CD10" s="17" t="s">
        <v>12</v>
      </c>
      <c r="CE10" s="263"/>
      <c r="CF10" s="18">
        <v>1</v>
      </c>
      <c r="CG10" s="22"/>
      <c r="CH10" s="24"/>
      <c r="CI10" s="24"/>
      <c r="CJ10" s="173"/>
      <c r="CK10" s="24"/>
      <c r="CL10" s="24"/>
      <c r="CM10" s="24"/>
      <c r="CN10" s="24">
        <v>1</v>
      </c>
      <c r="CO10" s="173"/>
      <c r="CP10" s="173"/>
      <c r="CQ10" s="173"/>
      <c r="CR10" s="173"/>
      <c r="CS10" s="13">
        <f t="shared" si="0"/>
        <v>7</v>
      </c>
      <c r="CT10" s="14">
        <f t="shared" si="1"/>
        <v>20</v>
      </c>
      <c r="CU10" s="15">
        <f t="shared" si="3"/>
        <v>0.21739130434782608</v>
      </c>
      <c r="CV10" s="14">
        <f t="shared" si="2"/>
        <v>20</v>
      </c>
      <c r="CW10" s="15">
        <f t="shared" si="4"/>
        <v>0.54054054054054057</v>
      </c>
      <c r="CX10" s="16"/>
      <c r="CY10" s="16"/>
    </row>
    <row r="11" spans="1:103" ht="13.75" customHeight="1" x14ac:dyDescent="0.15">
      <c r="A11" s="10" t="s">
        <v>20</v>
      </c>
      <c r="B11" s="263"/>
      <c r="C11" s="263"/>
      <c r="D11" s="263"/>
      <c r="E11" s="263"/>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c r="AZ11" s="263"/>
      <c r="BA11" s="263"/>
      <c r="BB11" s="263"/>
      <c r="BC11" s="263"/>
      <c r="BD11" s="263"/>
      <c r="BE11" s="263"/>
      <c r="BF11" s="263"/>
      <c r="BG11" s="263"/>
      <c r="BH11" s="263"/>
      <c r="BI11" s="263"/>
      <c r="BJ11" s="263"/>
      <c r="BK11" s="263"/>
      <c r="BL11" s="263"/>
      <c r="BM11" s="263"/>
      <c r="BN11" s="20"/>
      <c r="BO11" s="263"/>
      <c r="BP11" s="263"/>
      <c r="BQ11" s="263"/>
      <c r="BR11" s="263"/>
      <c r="BS11" s="263"/>
      <c r="BT11" s="263"/>
      <c r="BU11" s="263"/>
      <c r="BV11" s="263"/>
      <c r="BW11" s="263"/>
      <c r="BX11" s="263"/>
      <c r="BY11" s="11">
        <v>1</v>
      </c>
      <c r="BZ11" s="263"/>
      <c r="CA11" s="263"/>
      <c r="CB11" s="11">
        <v>1</v>
      </c>
      <c r="CC11" s="11">
        <v>1</v>
      </c>
      <c r="CD11" s="17" t="s">
        <v>12</v>
      </c>
      <c r="CE11" s="263"/>
      <c r="CF11" s="263"/>
      <c r="CG11" s="11">
        <v>1</v>
      </c>
      <c r="CH11" s="173"/>
      <c r="CI11" s="173"/>
      <c r="CJ11" s="173"/>
      <c r="CK11" s="173"/>
      <c r="CL11" s="173"/>
      <c r="CM11" s="173"/>
      <c r="CN11" s="173"/>
      <c r="CO11" s="173"/>
      <c r="CP11" s="173"/>
      <c r="CQ11" s="173"/>
      <c r="CR11" s="173"/>
      <c r="CS11" s="13">
        <f t="shared" si="0"/>
        <v>4</v>
      </c>
      <c r="CT11" s="14">
        <f t="shared" si="1"/>
        <v>4</v>
      </c>
      <c r="CU11" s="15">
        <f t="shared" si="3"/>
        <v>4.3478260869565216E-2</v>
      </c>
      <c r="CV11" s="14">
        <f t="shared" si="2"/>
        <v>4</v>
      </c>
      <c r="CW11" s="15">
        <f t="shared" si="4"/>
        <v>0.10810810810810811</v>
      </c>
      <c r="CX11" s="16"/>
      <c r="CY11" s="16"/>
    </row>
    <row r="12" spans="1:103" ht="13.75" customHeight="1" x14ac:dyDescent="0.15">
      <c r="A12" s="10" t="s">
        <v>21</v>
      </c>
      <c r="B12" s="263"/>
      <c r="C12" s="263"/>
      <c r="D12" s="263"/>
      <c r="E12" s="264">
        <v>2</v>
      </c>
      <c r="F12" s="263"/>
      <c r="G12" s="263"/>
      <c r="H12" s="263"/>
      <c r="I12" s="264">
        <v>200</v>
      </c>
      <c r="J12" s="263"/>
      <c r="K12" s="263"/>
      <c r="L12" s="263"/>
      <c r="M12" s="263"/>
      <c r="N12" s="263"/>
      <c r="O12" s="263"/>
      <c r="P12" s="263"/>
      <c r="Q12" s="264">
        <v>1</v>
      </c>
      <c r="R12" s="263"/>
      <c r="S12" s="263"/>
      <c r="T12" s="263"/>
      <c r="U12" s="263"/>
      <c r="V12" s="263"/>
      <c r="W12" s="263"/>
      <c r="X12" s="263"/>
      <c r="Y12" s="263"/>
      <c r="Z12" s="263"/>
      <c r="AA12" s="263"/>
      <c r="AB12" s="263"/>
      <c r="AC12" s="263"/>
      <c r="AD12" s="263"/>
      <c r="AE12" s="263"/>
      <c r="AF12" s="263"/>
      <c r="AG12" s="263"/>
      <c r="AH12" s="263"/>
      <c r="AI12" s="263"/>
      <c r="AJ12" s="263"/>
      <c r="AK12" s="263"/>
      <c r="AL12" s="264">
        <v>2</v>
      </c>
      <c r="AM12" s="263"/>
      <c r="AN12" s="263"/>
      <c r="AO12" s="263"/>
      <c r="AP12" s="264">
        <v>2</v>
      </c>
      <c r="AQ12" s="263"/>
      <c r="AR12" s="263"/>
      <c r="AS12" s="264">
        <v>12</v>
      </c>
      <c r="AT12" s="264">
        <v>2</v>
      </c>
      <c r="AU12" s="263"/>
      <c r="AV12" s="264">
        <v>1</v>
      </c>
      <c r="AW12" s="263"/>
      <c r="AX12" s="264">
        <v>2</v>
      </c>
      <c r="AY12" s="263"/>
      <c r="AZ12" s="264">
        <v>2</v>
      </c>
      <c r="BA12" s="264">
        <v>1</v>
      </c>
      <c r="BB12" s="263"/>
      <c r="BC12" s="264">
        <v>4</v>
      </c>
      <c r="BD12" s="264">
        <v>1</v>
      </c>
      <c r="BE12" s="264">
        <v>330</v>
      </c>
      <c r="BF12" s="11">
        <v>1187</v>
      </c>
      <c r="BG12" s="264">
        <v>112</v>
      </c>
      <c r="BH12" s="264">
        <v>17</v>
      </c>
      <c r="BI12" s="264">
        <v>129</v>
      </c>
      <c r="BJ12" s="264">
        <v>109</v>
      </c>
      <c r="BK12" s="264">
        <v>199</v>
      </c>
      <c r="BL12" s="264">
        <v>453</v>
      </c>
      <c r="BM12" s="264">
        <v>951</v>
      </c>
      <c r="BN12" s="264">
        <v>167</v>
      </c>
      <c r="BO12" s="264">
        <v>241</v>
      </c>
      <c r="BP12" s="264">
        <v>8</v>
      </c>
      <c r="BQ12" s="264">
        <v>47</v>
      </c>
      <c r="BR12" s="264">
        <v>159</v>
      </c>
      <c r="BS12" s="264">
        <v>67</v>
      </c>
      <c r="BT12" s="264">
        <v>30</v>
      </c>
      <c r="BU12" s="25">
        <v>9</v>
      </c>
      <c r="BV12" s="264">
        <v>36</v>
      </c>
      <c r="BW12" s="264">
        <v>22</v>
      </c>
      <c r="BX12" s="264">
        <v>28</v>
      </c>
      <c r="BY12" s="264">
        <v>115</v>
      </c>
      <c r="BZ12" s="264">
        <v>28</v>
      </c>
      <c r="CA12" s="264">
        <v>150</v>
      </c>
      <c r="CB12" s="264">
        <v>122</v>
      </c>
      <c r="CC12" s="264">
        <v>94</v>
      </c>
      <c r="CD12" s="264">
        <v>167</v>
      </c>
      <c r="CE12" s="264">
        <v>38</v>
      </c>
      <c r="CF12" s="25">
        <v>5</v>
      </c>
      <c r="CG12" s="264">
        <v>19</v>
      </c>
      <c r="CH12" s="174">
        <v>20</v>
      </c>
      <c r="CI12" s="174">
        <v>10</v>
      </c>
      <c r="CJ12" s="174">
        <v>53</v>
      </c>
      <c r="CK12" s="174">
        <v>18</v>
      </c>
      <c r="CL12" s="174">
        <v>5</v>
      </c>
      <c r="CM12" s="174">
        <v>13</v>
      </c>
      <c r="CN12" s="174">
        <v>4</v>
      </c>
      <c r="CO12" s="173">
        <v>8</v>
      </c>
      <c r="CP12" s="173"/>
      <c r="CQ12" s="173"/>
      <c r="CR12" s="173"/>
      <c r="CS12" s="13">
        <f t="shared" si="0"/>
        <v>50</v>
      </c>
      <c r="CT12" s="14">
        <f t="shared" si="1"/>
        <v>5402</v>
      </c>
      <c r="CU12" s="15">
        <f t="shared" si="3"/>
        <v>58.717391304347828</v>
      </c>
      <c r="CV12" s="14">
        <f t="shared" si="2"/>
        <v>5170</v>
      </c>
      <c r="CW12" s="15">
        <f t="shared" si="4"/>
        <v>139.72972972972974</v>
      </c>
      <c r="CX12" s="16"/>
      <c r="CY12" s="16"/>
    </row>
    <row r="13" spans="1:103" ht="13.75" customHeight="1" x14ac:dyDescent="0.15">
      <c r="A13" s="10" t="s">
        <v>22</v>
      </c>
      <c r="B13" s="265" t="s">
        <v>12</v>
      </c>
      <c r="C13" s="263"/>
      <c r="D13" s="263"/>
      <c r="E13" s="26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3"/>
      <c r="AI13" s="263"/>
      <c r="AJ13" s="263"/>
      <c r="AK13" s="264">
        <v>6</v>
      </c>
      <c r="AL13" s="264">
        <v>19</v>
      </c>
      <c r="AM13" s="263"/>
      <c r="AN13" s="263"/>
      <c r="AO13" s="263"/>
      <c r="AP13" s="264">
        <v>14</v>
      </c>
      <c r="AQ13" s="263"/>
      <c r="AR13" s="264">
        <v>2</v>
      </c>
      <c r="AS13" s="264">
        <v>52</v>
      </c>
      <c r="AT13" s="264">
        <v>15</v>
      </c>
      <c r="AU13" s="264">
        <v>26</v>
      </c>
      <c r="AV13" s="264">
        <v>63</v>
      </c>
      <c r="AW13" s="264">
        <v>5</v>
      </c>
      <c r="AX13" s="264">
        <v>59</v>
      </c>
      <c r="AY13" s="264">
        <v>29</v>
      </c>
      <c r="AZ13" s="264">
        <v>167</v>
      </c>
      <c r="BA13" s="264">
        <v>59</v>
      </c>
      <c r="BB13" s="264">
        <v>48</v>
      </c>
      <c r="BC13" s="264">
        <v>24</v>
      </c>
      <c r="BD13" s="264">
        <v>46</v>
      </c>
      <c r="BE13" s="264">
        <v>4137</v>
      </c>
      <c r="BF13" s="264">
        <v>10270</v>
      </c>
      <c r="BG13" s="264">
        <v>1265</v>
      </c>
      <c r="BH13" s="264">
        <v>361</v>
      </c>
      <c r="BI13" s="264">
        <v>2606</v>
      </c>
      <c r="BJ13" s="264">
        <v>3925</v>
      </c>
      <c r="BK13" s="264">
        <v>3256</v>
      </c>
      <c r="BL13" s="264">
        <v>2474</v>
      </c>
      <c r="BM13" s="11">
        <v>15453</v>
      </c>
      <c r="BN13" s="264">
        <v>1291</v>
      </c>
      <c r="BO13" s="264">
        <v>5222</v>
      </c>
      <c r="BP13" s="264">
        <v>309</v>
      </c>
      <c r="BQ13" s="264">
        <v>780</v>
      </c>
      <c r="BR13" s="264">
        <v>9974</v>
      </c>
      <c r="BS13" s="264">
        <v>3061</v>
      </c>
      <c r="BT13" s="264">
        <v>1411</v>
      </c>
      <c r="BU13" s="264">
        <v>3323</v>
      </c>
      <c r="BV13" s="264">
        <v>2243</v>
      </c>
      <c r="BW13" s="25">
        <v>204</v>
      </c>
      <c r="BX13" s="264">
        <v>277</v>
      </c>
      <c r="BY13" s="264">
        <v>1798</v>
      </c>
      <c r="BZ13" s="264">
        <v>472</v>
      </c>
      <c r="CA13" s="264">
        <v>2262</v>
      </c>
      <c r="CB13" s="264">
        <v>2284</v>
      </c>
      <c r="CC13" s="264">
        <v>5340</v>
      </c>
      <c r="CD13" s="264">
        <v>4923</v>
      </c>
      <c r="CE13" s="264">
        <v>1830</v>
      </c>
      <c r="CF13" s="264">
        <v>343</v>
      </c>
      <c r="CG13" s="264">
        <v>902</v>
      </c>
      <c r="CH13" s="174">
        <v>770</v>
      </c>
      <c r="CI13" s="174">
        <v>644</v>
      </c>
      <c r="CJ13" s="174">
        <v>833</v>
      </c>
      <c r="CK13" s="174">
        <v>1547</v>
      </c>
      <c r="CL13" s="174">
        <v>1177</v>
      </c>
      <c r="CM13" s="174">
        <v>1349</v>
      </c>
      <c r="CN13" s="174">
        <v>418</v>
      </c>
      <c r="CO13" s="173">
        <v>371</v>
      </c>
      <c r="CP13" s="173"/>
      <c r="CQ13" s="173"/>
      <c r="CR13" s="173"/>
      <c r="CS13" s="13">
        <f t="shared" si="0"/>
        <v>53</v>
      </c>
      <c r="CT13" s="14">
        <f t="shared" si="1"/>
        <v>99739</v>
      </c>
      <c r="CU13" s="15">
        <f t="shared" si="3"/>
        <v>1084.1195652173913</v>
      </c>
      <c r="CV13" s="14">
        <f t="shared" si="2"/>
        <v>99105</v>
      </c>
      <c r="CW13" s="15">
        <f t="shared" si="4"/>
        <v>2678.5135135135133</v>
      </c>
      <c r="CX13" s="16"/>
      <c r="CY13" s="16"/>
    </row>
    <row r="14" spans="1:103" ht="13.75" customHeight="1" x14ac:dyDescent="0.15">
      <c r="A14" s="10" t="s">
        <v>23</v>
      </c>
      <c r="B14" s="263"/>
      <c r="C14" s="263"/>
      <c r="D14" s="263"/>
      <c r="E14" s="263"/>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3"/>
      <c r="AM14" s="263"/>
      <c r="AN14" s="263"/>
      <c r="AO14" s="263"/>
      <c r="AP14" s="263"/>
      <c r="AQ14" s="263"/>
      <c r="AR14" s="263"/>
      <c r="AS14" s="263"/>
      <c r="AT14" s="263"/>
      <c r="AU14" s="263"/>
      <c r="AV14" s="263"/>
      <c r="AW14" s="263"/>
      <c r="AX14" s="263"/>
      <c r="AY14" s="263"/>
      <c r="AZ14" s="263"/>
      <c r="BA14" s="263"/>
      <c r="BB14" s="263"/>
      <c r="BC14" s="263"/>
      <c r="BD14" s="263"/>
      <c r="BE14" s="263"/>
      <c r="BF14" s="11">
        <v>1</v>
      </c>
      <c r="BG14" s="263"/>
      <c r="BH14" s="263"/>
      <c r="BI14" s="263"/>
      <c r="BJ14" s="11">
        <v>1</v>
      </c>
      <c r="BK14" s="263"/>
      <c r="BL14" s="263"/>
      <c r="BM14" s="11">
        <v>1</v>
      </c>
      <c r="BN14" s="263"/>
      <c r="BO14" s="263"/>
      <c r="BP14" s="263"/>
      <c r="BQ14" s="263"/>
      <c r="BR14" s="263"/>
      <c r="BS14" s="263"/>
      <c r="BT14" s="263"/>
      <c r="BU14" s="263"/>
      <c r="BV14" s="263"/>
      <c r="BW14" s="263"/>
      <c r="BX14" s="263"/>
      <c r="BY14" s="263"/>
      <c r="BZ14" s="263"/>
      <c r="CA14" s="263"/>
      <c r="CB14" s="263"/>
      <c r="CC14" s="263"/>
      <c r="CD14" s="263"/>
      <c r="CE14" s="263"/>
      <c r="CF14" s="263"/>
      <c r="CG14" s="263"/>
      <c r="CH14" s="173"/>
      <c r="CI14" s="11">
        <v>1</v>
      </c>
      <c r="CJ14" s="173"/>
      <c r="CK14" s="173"/>
      <c r="CL14" s="173"/>
      <c r="CM14" s="173"/>
      <c r="CN14" s="173"/>
      <c r="CO14" s="173"/>
      <c r="CP14" s="173"/>
      <c r="CQ14" s="173"/>
      <c r="CR14" s="173"/>
      <c r="CS14" s="13">
        <f t="shared" si="0"/>
        <v>4</v>
      </c>
      <c r="CT14" s="14">
        <f t="shared" si="1"/>
        <v>4</v>
      </c>
      <c r="CU14" s="15">
        <f t="shared" si="3"/>
        <v>4.3478260869565216E-2</v>
      </c>
      <c r="CV14" s="14">
        <f t="shared" si="2"/>
        <v>4</v>
      </c>
      <c r="CW14" s="15">
        <f t="shared" si="4"/>
        <v>0.10810810810810811</v>
      </c>
      <c r="CX14" s="16"/>
      <c r="CY14" s="16"/>
    </row>
    <row r="15" spans="1:103" ht="13.75" customHeight="1" x14ac:dyDescent="0.15">
      <c r="A15" s="10" t="s">
        <v>24</v>
      </c>
      <c r="B15" s="263"/>
      <c r="C15" s="263"/>
      <c r="D15" s="263"/>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c r="AT15" s="263"/>
      <c r="AU15" s="263"/>
      <c r="AV15" s="263"/>
      <c r="AW15" s="263"/>
      <c r="AX15" s="263"/>
      <c r="AY15" s="263"/>
      <c r="AZ15" s="263"/>
      <c r="BA15" s="263"/>
      <c r="BB15" s="263"/>
      <c r="BC15" s="263"/>
      <c r="BD15" s="263"/>
      <c r="BE15" s="264">
        <v>2</v>
      </c>
      <c r="BF15" s="264">
        <v>3</v>
      </c>
      <c r="BG15" s="263"/>
      <c r="BH15" s="263"/>
      <c r="BI15" s="264">
        <v>1</v>
      </c>
      <c r="BJ15" s="263"/>
      <c r="BK15" s="263"/>
      <c r="BL15" s="264">
        <v>2</v>
      </c>
      <c r="BM15" s="264">
        <v>7</v>
      </c>
      <c r="BN15" s="264">
        <v>1</v>
      </c>
      <c r="BO15" s="11">
        <v>25</v>
      </c>
      <c r="BP15" s="263"/>
      <c r="BQ15" s="264">
        <v>2</v>
      </c>
      <c r="BR15" s="264">
        <v>1</v>
      </c>
      <c r="BS15" s="264">
        <v>1</v>
      </c>
      <c r="BT15" s="264">
        <v>1</v>
      </c>
      <c r="BU15" s="263"/>
      <c r="BV15" s="263"/>
      <c r="BW15" s="263"/>
      <c r="BX15" s="263"/>
      <c r="BY15" s="263"/>
      <c r="BZ15" s="263"/>
      <c r="CA15" s="264">
        <v>1</v>
      </c>
      <c r="CB15" s="264">
        <v>1</v>
      </c>
      <c r="CC15" s="264">
        <v>11</v>
      </c>
      <c r="CD15" s="264">
        <v>4</v>
      </c>
      <c r="CE15" s="264">
        <v>5</v>
      </c>
      <c r="CF15" s="263"/>
      <c r="CG15" s="264">
        <v>1</v>
      </c>
      <c r="CH15" s="173"/>
      <c r="CI15" s="173"/>
      <c r="CJ15" s="173"/>
      <c r="CK15" s="173"/>
      <c r="CL15" s="173"/>
      <c r="CM15" s="173">
        <v>2</v>
      </c>
      <c r="CN15" s="173">
        <v>1</v>
      </c>
      <c r="CO15" s="173"/>
      <c r="CP15" s="173"/>
      <c r="CQ15" s="173"/>
      <c r="CR15" s="173"/>
      <c r="CS15" s="13">
        <f t="shared" si="0"/>
        <v>19</v>
      </c>
      <c r="CT15" s="14">
        <f t="shared" si="1"/>
        <v>72</v>
      </c>
      <c r="CU15" s="15">
        <f t="shared" si="3"/>
        <v>0.78260869565217395</v>
      </c>
      <c r="CV15" s="14">
        <f t="shared" si="2"/>
        <v>72</v>
      </c>
      <c r="CW15" s="15">
        <f t="shared" si="4"/>
        <v>1.9459459459459461</v>
      </c>
      <c r="CX15" s="16"/>
      <c r="CY15" s="16"/>
    </row>
    <row r="16" spans="1:103" ht="13.75" customHeight="1" x14ac:dyDescent="0.15">
      <c r="A16" s="10" t="s">
        <v>25</v>
      </c>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3"/>
      <c r="AP16" s="263"/>
      <c r="AQ16" s="263"/>
      <c r="AR16" s="263"/>
      <c r="AS16" s="263"/>
      <c r="AT16" s="263"/>
      <c r="AU16" s="263"/>
      <c r="AV16" s="263"/>
      <c r="AW16" s="263"/>
      <c r="AX16" s="263"/>
      <c r="AY16" s="263"/>
      <c r="AZ16" s="263"/>
      <c r="BA16" s="263"/>
      <c r="BB16" s="263"/>
      <c r="BC16" s="263"/>
      <c r="BD16" s="263"/>
      <c r="BE16" s="263"/>
      <c r="BF16" s="263"/>
      <c r="BG16" s="263"/>
      <c r="BH16" s="263"/>
      <c r="BI16" s="263"/>
      <c r="BJ16" s="263"/>
      <c r="BK16" s="263"/>
      <c r="BL16" s="264">
        <v>1</v>
      </c>
      <c r="BM16" s="263"/>
      <c r="BN16" s="11">
        <v>5</v>
      </c>
      <c r="BO16" s="264">
        <v>1</v>
      </c>
      <c r="BP16" s="263"/>
      <c r="BQ16" s="263"/>
      <c r="BR16" s="263"/>
      <c r="BS16" s="263"/>
      <c r="BT16" s="18">
        <v>1</v>
      </c>
      <c r="BU16" s="263"/>
      <c r="BV16" s="263"/>
      <c r="BW16" s="263"/>
      <c r="BX16" s="263"/>
      <c r="BY16" s="18">
        <v>1</v>
      </c>
      <c r="BZ16" s="263"/>
      <c r="CA16" s="18">
        <v>1</v>
      </c>
      <c r="CB16" s="263"/>
      <c r="CC16" s="18">
        <v>4</v>
      </c>
      <c r="CD16" s="18">
        <v>1</v>
      </c>
      <c r="CE16" s="263"/>
      <c r="CF16" s="263"/>
      <c r="CG16" s="263"/>
      <c r="CH16" s="26">
        <v>2</v>
      </c>
      <c r="CI16" s="23">
        <v>5</v>
      </c>
      <c r="CJ16" s="173"/>
      <c r="CK16" s="26">
        <v>4</v>
      </c>
      <c r="CL16" s="173"/>
      <c r="CM16" s="173">
        <v>1</v>
      </c>
      <c r="CN16" s="173"/>
      <c r="CO16" s="26">
        <v>4</v>
      </c>
      <c r="CP16" s="173"/>
      <c r="CQ16" s="173"/>
      <c r="CR16" s="173"/>
      <c r="CS16" s="13">
        <f t="shared" si="0"/>
        <v>13</v>
      </c>
      <c r="CT16" s="14">
        <f t="shared" si="1"/>
        <v>31</v>
      </c>
      <c r="CU16" s="15">
        <f t="shared" si="3"/>
        <v>0.33695652173913043</v>
      </c>
      <c r="CV16" s="14">
        <f t="shared" si="2"/>
        <v>31</v>
      </c>
      <c r="CW16" s="15">
        <f t="shared" si="4"/>
        <v>0.83783783783783783</v>
      </c>
      <c r="CX16" s="16"/>
      <c r="CY16" s="16"/>
    </row>
    <row r="17" spans="1:103" ht="13.75" customHeight="1" x14ac:dyDescent="0.15">
      <c r="A17" s="10" t="s">
        <v>26</v>
      </c>
      <c r="B17" s="263"/>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3"/>
      <c r="AO17" s="263"/>
      <c r="AP17" s="263"/>
      <c r="AQ17" s="263"/>
      <c r="AR17" s="263"/>
      <c r="AS17" s="263"/>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0"/>
      <c r="BP17" s="263"/>
      <c r="BQ17" s="263"/>
      <c r="BR17" s="263"/>
      <c r="BS17" s="263"/>
      <c r="BT17" s="27" t="s">
        <v>12</v>
      </c>
      <c r="BU17" s="263"/>
      <c r="BV17" s="263"/>
      <c r="BW17" s="263"/>
      <c r="BX17" s="263"/>
      <c r="BY17" s="263"/>
      <c r="BZ17" s="263"/>
      <c r="CA17" s="263"/>
      <c r="CB17" s="263"/>
      <c r="CC17" s="263"/>
      <c r="CD17" s="263"/>
      <c r="CE17" s="263"/>
      <c r="CF17" s="263"/>
      <c r="CG17" s="263"/>
      <c r="CH17" s="173"/>
      <c r="CI17" s="173"/>
      <c r="CJ17" s="173"/>
      <c r="CK17" s="173"/>
      <c r="CL17" s="173"/>
      <c r="CM17" s="173"/>
      <c r="CN17" s="173"/>
      <c r="CO17" s="173"/>
      <c r="CP17" s="173"/>
      <c r="CQ17" s="173"/>
      <c r="CR17" s="173"/>
      <c r="CS17" s="13">
        <f t="shared" si="0"/>
        <v>0</v>
      </c>
      <c r="CT17" s="14">
        <f t="shared" si="1"/>
        <v>0</v>
      </c>
      <c r="CU17" s="15">
        <f t="shared" si="3"/>
        <v>0</v>
      </c>
      <c r="CV17" s="14">
        <f t="shared" si="2"/>
        <v>0</v>
      </c>
      <c r="CW17" s="15">
        <f t="shared" si="4"/>
        <v>0</v>
      </c>
      <c r="CX17" s="16"/>
      <c r="CY17" s="16"/>
    </row>
    <row r="18" spans="1:103" ht="13.75" customHeight="1" x14ac:dyDescent="0.15">
      <c r="A18" s="10" t="s">
        <v>27</v>
      </c>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11">
        <v>1</v>
      </c>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c r="BX18" s="263"/>
      <c r="BY18" s="263"/>
      <c r="BZ18" s="263"/>
      <c r="CA18" s="11">
        <v>1</v>
      </c>
      <c r="CB18" s="263"/>
      <c r="CC18" s="263"/>
      <c r="CD18" s="263"/>
      <c r="CE18" s="263"/>
      <c r="CF18" s="263"/>
      <c r="CG18" s="263"/>
      <c r="CH18" s="173"/>
      <c r="CI18" s="173"/>
      <c r="CJ18" s="173"/>
      <c r="CK18" s="173"/>
      <c r="CL18" s="173"/>
      <c r="CM18" s="173"/>
      <c r="CN18" s="173"/>
      <c r="CO18" s="173"/>
      <c r="CP18" s="173"/>
      <c r="CQ18" s="173"/>
      <c r="CR18" s="173"/>
      <c r="CS18" s="13">
        <f t="shared" si="0"/>
        <v>2</v>
      </c>
      <c r="CT18" s="14">
        <f t="shared" si="1"/>
        <v>2</v>
      </c>
      <c r="CU18" s="15">
        <f t="shared" si="3"/>
        <v>2.1739130434782608E-2</v>
      </c>
      <c r="CV18" s="14">
        <f t="shared" si="2"/>
        <v>1</v>
      </c>
      <c r="CW18" s="15">
        <f t="shared" si="4"/>
        <v>2.7027027027027029E-2</v>
      </c>
      <c r="CX18" s="16"/>
      <c r="CY18" s="16"/>
    </row>
    <row r="19" spans="1:103" ht="13.75" customHeight="1" x14ac:dyDescent="0.15">
      <c r="A19" s="10" t="s">
        <v>28</v>
      </c>
      <c r="B19" s="263"/>
      <c r="C19" s="263"/>
      <c r="D19" s="263"/>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11">
        <v>1</v>
      </c>
      <c r="BP19" s="263"/>
      <c r="BQ19" s="263"/>
      <c r="BR19" s="263"/>
      <c r="BS19" s="263"/>
      <c r="BT19" s="263"/>
      <c r="BU19" s="263"/>
      <c r="BV19" s="263"/>
      <c r="BW19" s="263"/>
      <c r="BX19" s="263"/>
      <c r="BY19" s="263"/>
      <c r="BZ19" s="263"/>
      <c r="CA19" s="263"/>
      <c r="CB19" s="11">
        <v>1</v>
      </c>
      <c r="CC19" s="263"/>
      <c r="CD19" s="263"/>
      <c r="CE19" s="263"/>
      <c r="CF19" s="263"/>
      <c r="CG19" s="263"/>
      <c r="CH19" s="173"/>
      <c r="CI19" s="173"/>
      <c r="CJ19" s="173"/>
      <c r="CK19" s="173"/>
      <c r="CL19" s="173"/>
      <c r="CM19" s="173"/>
      <c r="CN19" s="173"/>
      <c r="CO19" s="173"/>
      <c r="CP19" s="173"/>
      <c r="CQ19" s="173"/>
      <c r="CR19" s="173"/>
      <c r="CS19" s="13">
        <f t="shared" si="0"/>
        <v>2</v>
      </c>
      <c r="CT19" s="14">
        <f t="shared" si="1"/>
        <v>2</v>
      </c>
      <c r="CU19" s="15">
        <f t="shared" si="3"/>
        <v>2.1739130434782608E-2</v>
      </c>
      <c r="CV19" s="14">
        <f t="shared" si="2"/>
        <v>2</v>
      </c>
      <c r="CW19" s="15">
        <f t="shared" si="4"/>
        <v>5.4054054054054057E-2</v>
      </c>
      <c r="CX19" s="16"/>
      <c r="CY19" s="16"/>
    </row>
    <row r="20" spans="1:103" ht="13.75" customHeight="1" x14ac:dyDescent="0.15">
      <c r="A20" s="10" t="s">
        <v>29</v>
      </c>
      <c r="B20" s="263"/>
      <c r="C20" s="263"/>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263"/>
      <c r="AP20" s="263"/>
      <c r="AQ20" s="263"/>
      <c r="AR20" s="263"/>
      <c r="AS20" s="263"/>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0"/>
      <c r="BP20" s="263"/>
      <c r="BQ20" s="263"/>
      <c r="BR20" s="263"/>
      <c r="BS20" s="263"/>
      <c r="BT20" s="20"/>
      <c r="BU20" s="263"/>
      <c r="BV20" s="263"/>
      <c r="BW20" s="263"/>
      <c r="BX20" s="263"/>
      <c r="BY20" s="263"/>
      <c r="BZ20" s="263"/>
      <c r="CA20" s="263"/>
      <c r="CB20" s="263"/>
      <c r="CC20" s="263"/>
      <c r="CD20" s="263"/>
      <c r="CE20" s="263"/>
      <c r="CF20" s="18">
        <v>1</v>
      </c>
      <c r="CG20" s="22"/>
      <c r="CH20" s="24"/>
      <c r="CI20" s="24"/>
      <c r="CJ20" s="173"/>
      <c r="CK20" s="24"/>
      <c r="CL20" s="24"/>
      <c r="CM20" s="24"/>
      <c r="CN20" s="24"/>
      <c r="CO20" s="173"/>
      <c r="CP20" s="173"/>
      <c r="CQ20" s="173"/>
      <c r="CR20" s="173"/>
      <c r="CS20" s="13">
        <f t="shared" si="0"/>
        <v>1</v>
      </c>
      <c r="CT20" s="14">
        <f t="shared" si="1"/>
        <v>1</v>
      </c>
      <c r="CU20" s="15">
        <f t="shared" si="3"/>
        <v>1.0869565217391304E-2</v>
      </c>
      <c r="CV20" s="14">
        <f t="shared" si="2"/>
        <v>1</v>
      </c>
      <c r="CW20" s="15">
        <f t="shared" si="4"/>
        <v>2.7027027027027029E-2</v>
      </c>
      <c r="CX20" s="16"/>
      <c r="CY20" s="16"/>
    </row>
    <row r="21" spans="1:103" ht="13.75" customHeight="1" x14ac:dyDescent="0.15">
      <c r="A21" s="10" t="s">
        <v>30</v>
      </c>
      <c r="B21" s="263"/>
      <c r="C21" s="263"/>
      <c r="D21" s="263"/>
      <c r="E21" s="263"/>
      <c r="F21" s="263"/>
      <c r="G21" s="263"/>
      <c r="H21" s="263"/>
      <c r="I21" s="263"/>
      <c r="J21" s="263"/>
      <c r="K21" s="263"/>
      <c r="L21" s="263"/>
      <c r="M21" s="263"/>
      <c r="N21" s="263"/>
      <c r="O21" s="263"/>
      <c r="P21" s="263"/>
      <c r="Q21" s="265" t="s">
        <v>12</v>
      </c>
      <c r="R21" s="263"/>
      <c r="S21" s="263"/>
      <c r="T21" s="263"/>
      <c r="U21" s="263"/>
      <c r="V21" s="263"/>
      <c r="W21" s="263"/>
      <c r="X21" s="263"/>
      <c r="Y21" s="263"/>
      <c r="Z21" s="263"/>
      <c r="AA21" s="263"/>
      <c r="AB21" s="263"/>
      <c r="AC21" s="263"/>
      <c r="AD21" s="263"/>
      <c r="AE21" s="263"/>
      <c r="AF21" s="263"/>
      <c r="AG21" s="263"/>
      <c r="AH21" s="264">
        <v>2</v>
      </c>
      <c r="AI21" s="264">
        <v>7</v>
      </c>
      <c r="AJ21" s="263"/>
      <c r="AK21" s="263"/>
      <c r="AL21" s="263"/>
      <c r="AM21" s="263"/>
      <c r="AN21" s="263"/>
      <c r="AO21" s="263"/>
      <c r="AP21" s="263"/>
      <c r="AQ21" s="263"/>
      <c r="AR21" s="263"/>
      <c r="AS21" s="264">
        <v>1</v>
      </c>
      <c r="AT21" s="263"/>
      <c r="AU21" s="263"/>
      <c r="AV21" s="263"/>
      <c r="AW21" s="263"/>
      <c r="AX21" s="263"/>
      <c r="AY21" s="264">
        <v>1</v>
      </c>
      <c r="AZ21" s="264">
        <v>1</v>
      </c>
      <c r="BA21" s="264">
        <v>1</v>
      </c>
      <c r="BB21" s="263"/>
      <c r="BC21" s="263"/>
      <c r="BD21" s="263"/>
      <c r="BE21" s="264">
        <v>1</v>
      </c>
      <c r="BF21" s="263"/>
      <c r="BG21" s="11">
        <v>8</v>
      </c>
      <c r="BH21" s="263"/>
      <c r="BI21" s="264">
        <v>1</v>
      </c>
      <c r="BJ21" s="263"/>
      <c r="BK21" s="264">
        <v>1</v>
      </c>
      <c r="BL21" s="264">
        <v>1</v>
      </c>
      <c r="BM21" s="263"/>
      <c r="BN21" s="263"/>
      <c r="BO21" s="263"/>
      <c r="BP21" s="263"/>
      <c r="BQ21" s="263"/>
      <c r="BR21" s="263"/>
      <c r="BS21" s="263"/>
      <c r="BT21" s="263"/>
      <c r="BU21" s="263"/>
      <c r="BV21" s="263"/>
      <c r="BW21" s="263"/>
      <c r="BX21" s="264">
        <v>2</v>
      </c>
      <c r="BY21" s="263"/>
      <c r="BZ21" s="264">
        <v>8</v>
      </c>
      <c r="CA21" s="11">
        <v>16</v>
      </c>
      <c r="CB21" s="263"/>
      <c r="CC21" s="264">
        <v>3</v>
      </c>
      <c r="CD21" s="263"/>
      <c r="CE21" s="264">
        <v>1</v>
      </c>
      <c r="CF21" s="263"/>
      <c r="CG21" s="264">
        <v>3</v>
      </c>
      <c r="CH21" s="173"/>
      <c r="CI21" s="173"/>
      <c r="CJ21" s="174">
        <v>1</v>
      </c>
      <c r="CK21" s="173"/>
      <c r="CL21" s="173"/>
      <c r="CM21" s="173">
        <v>2</v>
      </c>
      <c r="CN21" s="173"/>
      <c r="CO21" s="173">
        <v>2</v>
      </c>
      <c r="CP21" s="173"/>
      <c r="CQ21" s="173"/>
      <c r="CR21" s="173"/>
      <c r="CS21" s="13">
        <f t="shared" si="0"/>
        <v>20</v>
      </c>
      <c r="CT21" s="14">
        <f t="shared" si="1"/>
        <v>63</v>
      </c>
      <c r="CU21" s="15">
        <f t="shared" si="3"/>
        <v>0.68478260869565222</v>
      </c>
      <c r="CV21" s="14">
        <f t="shared" si="2"/>
        <v>50</v>
      </c>
      <c r="CW21" s="15">
        <f t="shared" si="4"/>
        <v>1.3513513513513513</v>
      </c>
      <c r="CX21" s="16"/>
      <c r="CY21" s="16"/>
    </row>
    <row r="22" spans="1:103" ht="13.75" customHeight="1" x14ac:dyDescent="0.15">
      <c r="A22" s="10" t="s">
        <v>31</v>
      </c>
      <c r="B22" s="263"/>
      <c r="C22" s="263"/>
      <c r="D22" s="263"/>
      <c r="E22" s="263"/>
      <c r="F22" s="263"/>
      <c r="G22" s="263"/>
      <c r="H22" s="263"/>
      <c r="I22" s="263"/>
      <c r="J22" s="263"/>
      <c r="K22" s="264">
        <v>1</v>
      </c>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4">
        <v>1</v>
      </c>
      <c r="AY22" s="264">
        <v>1</v>
      </c>
      <c r="AZ22" s="263"/>
      <c r="BA22" s="263"/>
      <c r="BB22" s="263"/>
      <c r="BC22" s="264">
        <v>3</v>
      </c>
      <c r="BD22" s="263"/>
      <c r="BE22" s="263"/>
      <c r="BF22" s="263"/>
      <c r="BG22" s="263"/>
      <c r="BH22" s="263"/>
      <c r="BI22" s="263"/>
      <c r="BJ22" s="263"/>
      <c r="BK22" s="264">
        <v>1</v>
      </c>
      <c r="BL22" s="264">
        <v>2</v>
      </c>
      <c r="BM22" s="263"/>
      <c r="BN22" s="264">
        <v>2</v>
      </c>
      <c r="BO22" s="263"/>
      <c r="BP22" s="263"/>
      <c r="BQ22" s="11">
        <v>13</v>
      </c>
      <c r="BR22" s="264">
        <v>1</v>
      </c>
      <c r="BS22" s="263"/>
      <c r="BT22" s="263"/>
      <c r="BU22" s="263"/>
      <c r="BV22" s="263"/>
      <c r="BW22" s="263"/>
      <c r="BX22" s="263"/>
      <c r="BY22" s="263"/>
      <c r="BZ22" s="264">
        <v>2</v>
      </c>
      <c r="CA22" s="264">
        <v>1</v>
      </c>
      <c r="CB22" s="264">
        <v>3</v>
      </c>
      <c r="CC22" s="264">
        <v>1</v>
      </c>
      <c r="CD22" s="263"/>
      <c r="CE22" s="11">
        <v>24</v>
      </c>
      <c r="CF22" s="264">
        <v>1</v>
      </c>
      <c r="CG22" s="264">
        <v>1</v>
      </c>
      <c r="CH22" s="174">
        <v>3</v>
      </c>
      <c r="CI22" s="173"/>
      <c r="CJ22" s="174">
        <v>1</v>
      </c>
      <c r="CK22" s="173"/>
      <c r="CL22" s="173"/>
      <c r="CM22" s="173">
        <v>3</v>
      </c>
      <c r="CN22" s="173"/>
      <c r="CO22" s="173">
        <v>2</v>
      </c>
      <c r="CP22" s="173"/>
      <c r="CQ22" s="173"/>
      <c r="CR22" s="173"/>
      <c r="CS22" s="13">
        <f t="shared" si="0"/>
        <v>20</v>
      </c>
      <c r="CT22" s="14">
        <f t="shared" si="1"/>
        <v>67</v>
      </c>
      <c r="CU22" s="15">
        <f t="shared" si="3"/>
        <v>0.72826086956521741</v>
      </c>
      <c r="CV22" s="14">
        <f t="shared" si="2"/>
        <v>61</v>
      </c>
      <c r="CW22" s="15">
        <f t="shared" si="4"/>
        <v>1.6486486486486487</v>
      </c>
      <c r="CX22" s="16"/>
      <c r="CY22" s="16"/>
    </row>
    <row r="23" spans="1:103" ht="13.75" customHeight="1" x14ac:dyDescent="0.15">
      <c r="A23" s="10" t="s">
        <v>32</v>
      </c>
      <c r="B23" s="263"/>
      <c r="C23" s="263"/>
      <c r="D23" s="263"/>
      <c r="E23" s="263"/>
      <c r="F23" s="263"/>
      <c r="G23" s="263"/>
      <c r="H23" s="263"/>
      <c r="I23" s="263"/>
      <c r="J23" s="263"/>
      <c r="K23" s="264">
        <v>2</v>
      </c>
      <c r="L23" s="264">
        <v>3</v>
      </c>
      <c r="M23" s="263"/>
      <c r="N23" s="263"/>
      <c r="O23" s="263"/>
      <c r="P23" s="263"/>
      <c r="Q23" s="263"/>
      <c r="R23" s="263"/>
      <c r="S23" s="264">
        <v>4</v>
      </c>
      <c r="T23" s="263"/>
      <c r="U23" s="263"/>
      <c r="V23" s="263"/>
      <c r="W23" s="263"/>
      <c r="X23" s="263"/>
      <c r="Y23" s="263"/>
      <c r="Z23" s="263"/>
      <c r="AA23" s="263"/>
      <c r="AB23" s="263"/>
      <c r="AC23" s="263"/>
      <c r="AD23" s="263"/>
      <c r="AE23" s="263"/>
      <c r="AF23" s="263"/>
      <c r="AG23" s="263"/>
      <c r="AH23" s="264">
        <v>4</v>
      </c>
      <c r="AI23" s="264">
        <v>5</v>
      </c>
      <c r="AJ23" s="263"/>
      <c r="AK23" s="263"/>
      <c r="AL23" s="263"/>
      <c r="AM23" s="263"/>
      <c r="AN23" s="263"/>
      <c r="AO23" s="264">
        <v>33</v>
      </c>
      <c r="AP23" s="263"/>
      <c r="AQ23" s="263"/>
      <c r="AR23" s="263"/>
      <c r="AS23" s="263"/>
      <c r="AT23" s="263"/>
      <c r="AU23" s="263"/>
      <c r="AV23" s="263"/>
      <c r="AW23" s="263"/>
      <c r="AX23" s="263"/>
      <c r="AY23" s="264">
        <v>33</v>
      </c>
      <c r="AZ23" s="264">
        <v>3</v>
      </c>
      <c r="BA23" s="264">
        <v>63</v>
      </c>
      <c r="BB23" s="263"/>
      <c r="BC23" s="264">
        <v>1</v>
      </c>
      <c r="BD23" s="263"/>
      <c r="BE23" s="264">
        <v>2</v>
      </c>
      <c r="BF23" s="264">
        <v>12</v>
      </c>
      <c r="BG23" s="264">
        <v>84</v>
      </c>
      <c r="BH23" s="11">
        <v>414</v>
      </c>
      <c r="BI23" s="264">
        <v>28</v>
      </c>
      <c r="BJ23" s="264">
        <v>10</v>
      </c>
      <c r="BK23" s="264">
        <v>6</v>
      </c>
      <c r="BL23" s="264">
        <v>23</v>
      </c>
      <c r="BM23" s="264">
        <v>15</v>
      </c>
      <c r="BN23" s="264">
        <v>218</v>
      </c>
      <c r="BO23" s="264">
        <v>116</v>
      </c>
      <c r="BP23" s="264">
        <v>2</v>
      </c>
      <c r="BQ23" s="264">
        <v>167</v>
      </c>
      <c r="BR23" s="263"/>
      <c r="BS23" s="264">
        <v>12</v>
      </c>
      <c r="BT23" s="264">
        <v>4</v>
      </c>
      <c r="BU23" s="265" t="s">
        <v>12</v>
      </c>
      <c r="BV23" s="264">
        <v>45</v>
      </c>
      <c r="BW23" s="264">
        <v>67</v>
      </c>
      <c r="BX23" s="264">
        <v>14</v>
      </c>
      <c r="BY23" s="264">
        <v>18</v>
      </c>
      <c r="BZ23" s="263"/>
      <c r="CA23" s="264">
        <v>158</v>
      </c>
      <c r="CB23" s="264">
        <v>38</v>
      </c>
      <c r="CC23" s="264">
        <v>8</v>
      </c>
      <c r="CD23" s="264">
        <v>11</v>
      </c>
      <c r="CE23" s="264">
        <v>66</v>
      </c>
      <c r="CF23" s="263"/>
      <c r="CG23" s="264">
        <v>5</v>
      </c>
      <c r="CH23" s="174">
        <v>75</v>
      </c>
      <c r="CI23" s="174">
        <v>8</v>
      </c>
      <c r="CJ23" s="174">
        <v>4</v>
      </c>
      <c r="CK23" s="174">
        <v>23</v>
      </c>
      <c r="CL23" s="173"/>
      <c r="CM23" s="173">
        <v>179</v>
      </c>
      <c r="CN23" s="173">
        <v>1</v>
      </c>
      <c r="CO23" s="173"/>
      <c r="CP23" s="173"/>
      <c r="CQ23" s="173"/>
      <c r="CR23" s="173"/>
      <c r="CS23" s="13">
        <f t="shared" si="0"/>
        <v>41</v>
      </c>
      <c r="CT23" s="14">
        <f t="shared" si="1"/>
        <v>1984</v>
      </c>
      <c r="CU23" s="15">
        <f t="shared" si="3"/>
        <v>21.565217391304348</v>
      </c>
      <c r="CV23" s="14">
        <f t="shared" si="2"/>
        <v>1833</v>
      </c>
      <c r="CW23" s="15">
        <f t="shared" si="4"/>
        <v>49.54054054054054</v>
      </c>
      <c r="CX23" s="16"/>
      <c r="CY23" s="16"/>
    </row>
    <row r="24" spans="1:103" ht="13.75" customHeight="1" x14ac:dyDescent="0.15">
      <c r="A24" s="10" t="s">
        <v>33</v>
      </c>
      <c r="B24" s="263"/>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3"/>
      <c r="AU24" s="263"/>
      <c r="AV24" s="263"/>
      <c r="AW24" s="263"/>
      <c r="AX24" s="263"/>
      <c r="AY24" s="263"/>
      <c r="AZ24" s="263"/>
      <c r="BA24" s="263"/>
      <c r="BB24" s="263"/>
      <c r="BC24" s="263"/>
      <c r="BD24" s="263"/>
      <c r="BE24" s="263"/>
      <c r="BF24" s="263"/>
      <c r="BG24" s="263"/>
      <c r="BH24" s="11">
        <v>1</v>
      </c>
      <c r="BI24" s="11">
        <v>1</v>
      </c>
      <c r="BJ24" s="263"/>
      <c r="BK24" s="263"/>
      <c r="BL24" s="263"/>
      <c r="BM24" s="263"/>
      <c r="BN24" s="263"/>
      <c r="BO24" s="11">
        <v>1</v>
      </c>
      <c r="BP24" s="263"/>
      <c r="BQ24" s="263"/>
      <c r="BR24" s="263"/>
      <c r="BS24" s="263"/>
      <c r="BT24" s="17" t="s">
        <v>12</v>
      </c>
      <c r="BU24" s="263"/>
      <c r="BV24" s="263"/>
      <c r="BW24" s="263"/>
      <c r="BX24" s="263"/>
      <c r="BY24" s="263"/>
      <c r="BZ24" s="263"/>
      <c r="CA24" s="11">
        <v>1</v>
      </c>
      <c r="CB24" s="263"/>
      <c r="CC24" s="263"/>
      <c r="CD24" s="17" t="s">
        <v>12</v>
      </c>
      <c r="CE24" s="263"/>
      <c r="CF24" s="263"/>
      <c r="CG24" s="263"/>
      <c r="CH24" s="173"/>
      <c r="CI24" s="173"/>
      <c r="CJ24" s="173"/>
      <c r="CK24" s="173"/>
      <c r="CL24" s="173"/>
      <c r="CM24" s="173"/>
      <c r="CN24" s="173"/>
      <c r="CO24" s="173"/>
      <c r="CP24" s="173"/>
      <c r="CQ24" s="173"/>
      <c r="CR24" s="173"/>
      <c r="CS24" s="13">
        <f t="shared" si="0"/>
        <v>4</v>
      </c>
      <c r="CT24" s="14">
        <f t="shared" si="1"/>
        <v>4</v>
      </c>
      <c r="CU24" s="15">
        <f t="shared" si="3"/>
        <v>4.3478260869565216E-2</v>
      </c>
      <c r="CV24" s="14">
        <f t="shared" si="2"/>
        <v>4</v>
      </c>
      <c r="CW24" s="15">
        <f t="shared" si="4"/>
        <v>0.10810810810810811</v>
      </c>
      <c r="CX24" s="16"/>
      <c r="CY24" s="16"/>
    </row>
    <row r="25" spans="1:103" ht="13.75" customHeight="1" x14ac:dyDescent="0.15">
      <c r="A25" s="10" t="s">
        <v>34</v>
      </c>
      <c r="B25" s="263"/>
      <c r="C25" s="263"/>
      <c r="D25" s="263"/>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263"/>
      <c r="AP25" s="263"/>
      <c r="AQ25" s="263"/>
      <c r="AR25" s="263"/>
      <c r="AS25" s="263"/>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0"/>
      <c r="BP25" s="263"/>
      <c r="BQ25" s="263"/>
      <c r="BR25" s="263"/>
      <c r="BS25" s="263"/>
      <c r="BT25" s="20"/>
      <c r="BU25" s="263"/>
      <c r="BV25" s="263"/>
      <c r="BW25" s="263"/>
      <c r="BX25" s="263"/>
      <c r="BY25" s="263"/>
      <c r="BZ25" s="263"/>
      <c r="CA25" s="263"/>
      <c r="CB25" s="263"/>
      <c r="CC25" s="263"/>
      <c r="CD25" s="27" t="s">
        <v>12</v>
      </c>
      <c r="CE25" s="263"/>
      <c r="CF25" s="263"/>
      <c r="CG25" s="263"/>
      <c r="CH25" s="173"/>
      <c r="CI25" s="173"/>
      <c r="CJ25" s="173"/>
      <c r="CK25" s="173"/>
      <c r="CL25" s="173"/>
      <c r="CM25" s="173"/>
      <c r="CN25" s="173"/>
      <c r="CO25" s="173"/>
      <c r="CP25" s="173"/>
      <c r="CQ25" s="173"/>
      <c r="CR25" s="173"/>
      <c r="CS25" s="13">
        <f t="shared" si="0"/>
        <v>0</v>
      </c>
      <c r="CT25" s="14">
        <f t="shared" si="1"/>
        <v>0</v>
      </c>
      <c r="CU25" s="15">
        <f t="shared" si="3"/>
        <v>0</v>
      </c>
      <c r="CV25" s="14">
        <f t="shared" si="2"/>
        <v>0</v>
      </c>
      <c r="CW25" s="15">
        <f t="shared" si="4"/>
        <v>0</v>
      </c>
      <c r="CX25" s="16"/>
      <c r="CY25" s="16"/>
    </row>
    <row r="26" spans="1:103" ht="13.75" customHeight="1" x14ac:dyDescent="0.15">
      <c r="A26" s="10" t="s">
        <v>35</v>
      </c>
      <c r="B26" s="263"/>
      <c r="C26" s="263"/>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263"/>
      <c r="AP26" s="263"/>
      <c r="AQ26" s="263"/>
      <c r="AR26" s="263"/>
      <c r="AS26" s="263"/>
      <c r="AT26" s="263"/>
      <c r="AU26" s="263"/>
      <c r="AV26" s="263"/>
      <c r="AW26" s="263"/>
      <c r="AX26" s="263"/>
      <c r="AY26" s="263"/>
      <c r="AZ26" s="263"/>
      <c r="BA26" s="263"/>
      <c r="BB26" s="263"/>
      <c r="BC26" s="263"/>
      <c r="BD26" s="263"/>
      <c r="BE26" s="263"/>
      <c r="BF26" s="263"/>
      <c r="BG26" s="263"/>
      <c r="BH26" s="263"/>
      <c r="BI26" s="263"/>
      <c r="BJ26" s="263"/>
      <c r="BK26" s="263"/>
      <c r="BL26" s="264">
        <v>2</v>
      </c>
      <c r="BM26" s="263"/>
      <c r="BN26" s="263"/>
      <c r="BO26" s="263"/>
      <c r="BP26" s="11">
        <v>17</v>
      </c>
      <c r="BQ26" s="263"/>
      <c r="BR26" s="263"/>
      <c r="BS26" s="263"/>
      <c r="BT26" s="263"/>
      <c r="BU26" s="263"/>
      <c r="BV26" s="263"/>
      <c r="BW26" s="263"/>
      <c r="BX26" s="263"/>
      <c r="BY26" s="263"/>
      <c r="BZ26" s="263"/>
      <c r="CA26" s="263"/>
      <c r="CB26" s="263"/>
      <c r="CC26" s="263"/>
      <c r="CD26" s="263"/>
      <c r="CE26" s="263"/>
      <c r="CF26" s="263"/>
      <c r="CG26" s="263"/>
      <c r="CH26" s="173"/>
      <c r="CI26" s="173"/>
      <c r="CJ26" s="173"/>
      <c r="CK26" s="173"/>
      <c r="CL26" s="173"/>
      <c r="CM26" s="173"/>
      <c r="CN26" s="173"/>
      <c r="CO26" s="173"/>
      <c r="CP26" s="173"/>
      <c r="CQ26" s="173"/>
      <c r="CR26" s="173"/>
      <c r="CS26" s="13">
        <f t="shared" si="0"/>
        <v>2</v>
      </c>
      <c r="CT26" s="14">
        <f t="shared" si="1"/>
        <v>19</v>
      </c>
      <c r="CU26" s="15">
        <f t="shared" si="3"/>
        <v>0.20652173913043478</v>
      </c>
      <c r="CV26" s="14">
        <f t="shared" si="2"/>
        <v>19</v>
      </c>
      <c r="CW26" s="15">
        <f t="shared" si="4"/>
        <v>0.51351351351351349</v>
      </c>
      <c r="CX26" s="16"/>
      <c r="CY26" s="16"/>
    </row>
    <row r="27" spans="1:103" ht="13.75" customHeight="1" x14ac:dyDescent="0.15">
      <c r="A27" s="10" t="s">
        <v>36</v>
      </c>
      <c r="B27" s="264">
        <v>1</v>
      </c>
      <c r="C27" s="264">
        <v>1</v>
      </c>
      <c r="D27" s="265" t="s">
        <v>12</v>
      </c>
      <c r="E27" s="264">
        <v>9</v>
      </c>
      <c r="F27" s="263"/>
      <c r="G27" s="263"/>
      <c r="H27" s="264">
        <v>1</v>
      </c>
      <c r="I27" s="264">
        <v>9</v>
      </c>
      <c r="J27" s="264">
        <v>11</v>
      </c>
      <c r="K27" s="264">
        <v>10</v>
      </c>
      <c r="L27" s="264">
        <v>2</v>
      </c>
      <c r="M27" s="264">
        <v>3</v>
      </c>
      <c r="N27" s="11">
        <v>35</v>
      </c>
      <c r="O27" s="264">
        <v>5</v>
      </c>
      <c r="P27" s="264">
        <v>1</v>
      </c>
      <c r="Q27" s="264">
        <v>4</v>
      </c>
      <c r="R27" s="264">
        <v>1</v>
      </c>
      <c r="S27" s="264">
        <v>4</v>
      </c>
      <c r="T27" s="263"/>
      <c r="U27" s="263"/>
      <c r="V27" s="263"/>
      <c r="W27" s="263"/>
      <c r="X27" s="263"/>
      <c r="Y27" s="264">
        <v>2</v>
      </c>
      <c r="Z27" s="263"/>
      <c r="AA27" s="263"/>
      <c r="AB27" s="263"/>
      <c r="AC27" s="264">
        <v>1</v>
      </c>
      <c r="AD27" s="263"/>
      <c r="AE27" s="263"/>
      <c r="AF27" s="263"/>
      <c r="AG27" s="264">
        <v>3</v>
      </c>
      <c r="AH27" s="263"/>
      <c r="AI27" s="263"/>
      <c r="AJ27" s="263"/>
      <c r="AK27" s="263"/>
      <c r="AL27" s="263"/>
      <c r="AM27" s="263"/>
      <c r="AN27" s="263"/>
      <c r="AO27" s="263"/>
      <c r="AP27" s="263"/>
      <c r="AQ27" s="263"/>
      <c r="AR27" s="263"/>
      <c r="AS27" s="263"/>
      <c r="AT27" s="263"/>
      <c r="AU27" s="263"/>
      <c r="AV27" s="263"/>
      <c r="AW27" s="263"/>
      <c r="AX27" s="264">
        <v>2</v>
      </c>
      <c r="AY27" s="263"/>
      <c r="AZ27" s="264">
        <v>1</v>
      </c>
      <c r="BA27" s="263"/>
      <c r="BB27" s="263"/>
      <c r="BC27" s="263"/>
      <c r="BD27" s="264">
        <v>1</v>
      </c>
      <c r="BE27" s="264">
        <v>1</v>
      </c>
      <c r="BF27" s="263"/>
      <c r="BG27" s="264">
        <v>1</v>
      </c>
      <c r="BH27" s="263"/>
      <c r="BI27" s="264">
        <v>1</v>
      </c>
      <c r="BJ27" s="264">
        <v>1</v>
      </c>
      <c r="BK27" s="264">
        <v>1</v>
      </c>
      <c r="BL27" s="264">
        <v>1</v>
      </c>
      <c r="BM27" s="264">
        <v>2</v>
      </c>
      <c r="BN27" s="263"/>
      <c r="BO27" s="263"/>
      <c r="BP27" s="264">
        <v>2</v>
      </c>
      <c r="BQ27" s="263"/>
      <c r="BR27" s="264">
        <v>2</v>
      </c>
      <c r="BS27" s="263"/>
      <c r="BT27" s="264">
        <v>2</v>
      </c>
      <c r="BU27" s="263"/>
      <c r="BV27" s="263"/>
      <c r="BW27" s="264">
        <v>2</v>
      </c>
      <c r="BX27" s="264">
        <v>1</v>
      </c>
      <c r="BY27" s="264">
        <v>1</v>
      </c>
      <c r="BZ27" s="264">
        <v>6</v>
      </c>
      <c r="CA27" s="265" t="s">
        <v>12</v>
      </c>
      <c r="CB27" s="264">
        <v>3</v>
      </c>
      <c r="CC27" s="264">
        <v>10</v>
      </c>
      <c r="CD27" s="264">
        <v>4</v>
      </c>
      <c r="CE27" s="263"/>
      <c r="CF27" s="263"/>
      <c r="CG27" s="264">
        <v>2</v>
      </c>
      <c r="CH27" s="174">
        <v>1</v>
      </c>
      <c r="CI27" s="174">
        <v>1</v>
      </c>
      <c r="CJ27" s="174">
        <v>2</v>
      </c>
      <c r="CK27" s="173"/>
      <c r="CL27" s="167" t="s">
        <v>12</v>
      </c>
      <c r="CM27" s="167"/>
      <c r="CN27" s="167"/>
      <c r="CO27" s="173">
        <v>14</v>
      </c>
      <c r="CP27" s="173"/>
      <c r="CQ27" s="173"/>
      <c r="CR27" s="173"/>
      <c r="CS27" s="13">
        <f t="shared" si="0"/>
        <v>43</v>
      </c>
      <c r="CT27" s="14">
        <f t="shared" si="1"/>
        <v>168</v>
      </c>
      <c r="CU27" s="15">
        <f t="shared" si="3"/>
        <v>1.826086956521739</v>
      </c>
      <c r="CV27" s="14">
        <f t="shared" si="2"/>
        <v>61</v>
      </c>
      <c r="CW27" s="15">
        <f t="shared" si="4"/>
        <v>1.6486486486486487</v>
      </c>
      <c r="CX27" s="16"/>
      <c r="CY27" s="16"/>
    </row>
    <row r="28" spans="1:103" ht="13.75" customHeight="1" x14ac:dyDescent="0.15">
      <c r="A28" s="10" t="s">
        <v>37</v>
      </c>
      <c r="B28" s="264">
        <v>7</v>
      </c>
      <c r="C28" s="264">
        <v>3</v>
      </c>
      <c r="D28" s="264">
        <v>2</v>
      </c>
      <c r="E28" s="263"/>
      <c r="F28" s="263"/>
      <c r="G28" s="263"/>
      <c r="H28" s="264">
        <v>5</v>
      </c>
      <c r="I28" s="264">
        <v>6</v>
      </c>
      <c r="J28" s="264">
        <v>4</v>
      </c>
      <c r="K28" s="264">
        <v>4</v>
      </c>
      <c r="L28" s="264">
        <v>6</v>
      </c>
      <c r="M28" s="264">
        <v>1</v>
      </c>
      <c r="N28" s="263"/>
      <c r="O28" s="264">
        <v>3</v>
      </c>
      <c r="P28" s="263"/>
      <c r="Q28" s="264">
        <v>3</v>
      </c>
      <c r="R28" s="264">
        <v>7</v>
      </c>
      <c r="S28" s="264">
        <v>3</v>
      </c>
      <c r="T28" s="264">
        <v>3</v>
      </c>
      <c r="U28" s="263"/>
      <c r="V28" s="264">
        <v>1</v>
      </c>
      <c r="W28" s="264">
        <v>1</v>
      </c>
      <c r="X28" s="264">
        <v>1</v>
      </c>
      <c r="Y28" s="263"/>
      <c r="Z28" s="264">
        <v>1</v>
      </c>
      <c r="AA28" s="264">
        <v>2</v>
      </c>
      <c r="AB28" s="264">
        <v>8</v>
      </c>
      <c r="AC28" s="264">
        <v>4</v>
      </c>
      <c r="AD28" s="264">
        <v>1</v>
      </c>
      <c r="AE28" s="264">
        <v>5</v>
      </c>
      <c r="AF28" s="264">
        <v>3</v>
      </c>
      <c r="AG28" s="263"/>
      <c r="AH28" s="264">
        <v>3</v>
      </c>
      <c r="AI28" s="264">
        <v>7</v>
      </c>
      <c r="AJ28" s="264">
        <v>2</v>
      </c>
      <c r="AK28" s="264">
        <v>2</v>
      </c>
      <c r="AL28" s="263"/>
      <c r="AM28" s="264">
        <v>2</v>
      </c>
      <c r="AN28" s="264">
        <v>4</v>
      </c>
      <c r="AO28" s="264">
        <v>3</v>
      </c>
      <c r="AP28" s="264">
        <v>2</v>
      </c>
      <c r="AQ28" s="264">
        <v>3</v>
      </c>
      <c r="AR28" s="264">
        <v>4</v>
      </c>
      <c r="AS28" s="264">
        <v>6</v>
      </c>
      <c r="AT28" s="264">
        <v>6</v>
      </c>
      <c r="AU28" s="264">
        <v>7</v>
      </c>
      <c r="AV28" s="264">
        <v>3</v>
      </c>
      <c r="AW28" s="264">
        <v>7</v>
      </c>
      <c r="AX28" s="264">
        <v>5</v>
      </c>
      <c r="AY28" s="264">
        <v>3</v>
      </c>
      <c r="AZ28" s="264">
        <v>4</v>
      </c>
      <c r="BA28" s="263"/>
      <c r="BB28" s="263"/>
      <c r="BC28" s="264">
        <v>1</v>
      </c>
      <c r="BD28" s="11">
        <v>10</v>
      </c>
      <c r="BE28" s="11">
        <v>10</v>
      </c>
      <c r="BF28" s="264">
        <v>7</v>
      </c>
      <c r="BG28" s="264">
        <v>2</v>
      </c>
      <c r="BH28" s="11">
        <v>10</v>
      </c>
      <c r="BI28" s="264">
        <v>5</v>
      </c>
      <c r="BJ28" s="264">
        <v>6</v>
      </c>
      <c r="BK28" s="264">
        <v>3</v>
      </c>
      <c r="BL28" s="264">
        <v>5</v>
      </c>
      <c r="BM28" s="264">
        <v>3</v>
      </c>
      <c r="BN28" s="264">
        <v>1</v>
      </c>
      <c r="BO28" s="264">
        <v>3</v>
      </c>
      <c r="BP28" s="264">
        <v>3</v>
      </c>
      <c r="BQ28" s="264">
        <v>2</v>
      </c>
      <c r="BR28" s="264">
        <v>1</v>
      </c>
      <c r="BS28" s="264">
        <v>3</v>
      </c>
      <c r="BT28" s="264">
        <v>4</v>
      </c>
      <c r="BU28" s="263"/>
      <c r="BV28" s="263"/>
      <c r="BW28" s="263"/>
      <c r="BX28" s="263"/>
      <c r="BY28" s="264">
        <v>2</v>
      </c>
      <c r="BZ28" s="264">
        <v>3</v>
      </c>
      <c r="CA28" s="264">
        <v>3</v>
      </c>
      <c r="CB28" s="263"/>
      <c r="CC28" s="263"/>
      <c r="CD28" s="264">
        <v>1</v>
      </c>
      <c r="CE28" s="264">
        <v>1</v>
      </c>
      <c r="CF28" s="263"/>
      <c r="CG28" s="263"/>
      <c r="CH28" s="174">
        <v>1</v>
      </c>
      <c r="CI28" s="173"/>
      <c r="CJ28" s="167" t="s">
        <v>13</v>
      </c>
      <c r="CK28" s="173"/>
      <c r="CL28" s="167" t="s">
        <v>12</v>
      </c>
      <c r="CM28" s="167"/>
      <c r="CN28" s="256" t="s">
        <v>545</v>
      </c>
      <c r="CO28" s="173">
        <v>2</v>
      </c>
      <c r="CP28" s="173"/>
      <c r="CQ28" s="173"/>
      <c r="CR28" s="173"/>
      <c r="CS28" s="13">
        <f t="shared" si="0"/>
        <v>67</v>
      </c>
      <c r="CT28" s="14">
        <f t="shared" si="1"/>
        <v>249</v>
      </c>
      <c r="CU28" s="15">
        <f t="shared" si="3"/>
        <v>2.7065217391304346</v>
      </c>
      <c r="CV28" s="14">
        <f t="shared" si="2"/>
        <v>81</v>
      </c>
      <c r="CW28" s="15">
        <f t="shared" si="4"/>
        <v>2.189189189189189</v>
      </c>
      <c r="CX28" s="16"/>
      <c r="CY28" s="16"/>
    </row>
    <row r="29" spans="1:103" ht="14" customHeight="1" thickBot="1" x14ac:dyDescent="0.2">
      <c r="A29" s="10" t="s">
        <v>38</v>
      </c>
      <c r="B29" s="263"/>
      <c r="C29" s="263"/>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c r="AT29" s="263"/>
      <c r="AU29" s="263"/>
      <c r="AV29" s="263"/>
      <c r="AW29" s="263"/>
      <c r="AX29" s="263"/>
      <c r="AY29" s="263"/>
      <c r="AZ29" s="263"/>
      <c r="BA29" s="263"/>
      <c r="BB29" s="264">
        <v>1</v>
      </c>
      <c r="BC29" s="263"/>
      <c r="BD29" s="264">
        <v>1</v>
      </c>
      <c r="BE29" s="264">
        <v>1</v>
      </c>
      <c r="BF29" s="264">
        <v>1</v>
      </c>
      <c r="BG29" s="263"/>
      <c r="BH29" s="264">
        <v>3</v>
      </c>
      <c r="BI29" s="264">
        <v>44</v>
      </c>
      <c r="BJ29" s="264">
        <v>32</v>
      </c>
      <c r="BK29" s="264">
        <v>22</v>
      </c>
      <c r="BL29" s="264">
        <v>4</v>
      </c>
      <c r="BM29" s="263"/>
      <c r="BN29" s="263"/>
      <c r="BO29" s="264">
        <v>5</v>
      </c>
      <c r="BP29" s="263"/>
      <c r="BQ29" s="264">
        <v>3</v>
      </c>
      <c r="BR29" s="264">
        <v>7</v>
      </c>
      <c r="BS29" s="264">
        <v>8</v>
      </c>
      <c r="BT29" s="264">
        <v>10</v>
      </c>
      <c r="BU29" s="18">
        <v>36</v>
      </c>
      <c r="BV29" s="264">
        <v>40</v>
      </c>
      <c r="BW29" s="18">
        <v>98</v>
      </c>
      <c r="BX29" s="264">
        <v>67</v>
      </c>
      <c r="BY29" s="264">
        <v>40</v>
      </c>
      <c r="BZ29" s="11">
        <v>124</v>
      </c>
      <c r="CA29" s="264">
        <v>45</v>
      </c>
      <c r="CB29" s="264">
        <v>6</v>
      </c>
      <c r="CC29" s="264">
        <v>8</v>
      </c>
      <c r="CD29" s="264">
        <v>49</v>
      </c>
      <c r="CE29" s="264">
        <v>77</v>
      </c>
      <c r="CF29" s="264">
        <v>62</v>
      </c>
      <c r="CG29" s="275">
        <v>32</v>
      </c>
      <c r="CH29" s="231">
        <v>48</v>
      </c>
      <c r="CI29" s="231">
        <v>59</v>
      </c>
      <c r="CJ29" s="231">
        <v>31</v>
      </c>
      <c r="CK29" s="231">
        <v>8</v>
      </c>
      <c r="CL29" s="231">
        <v>40</v>
      </c>
      <c r="CM29" s="231">
        <v>15</v>
      </c>
      <c r="CN29" s="231">
        <v>2</v>
      </c>
      <c r="CO29" s="258">
        <v>25</v>
      </c>
      <c r="CP29" s="258"/>
      <c r="CQ29" s="258"/>
      <c r="CR29" s="258"/>
      <c r="CS29" s="13">
        <f t="shared" si="0"/>
        <v>35</v>
      </c>
      <c r="CT29" s="14">
        <f t="shared" si="1"/>
        <v>1054</v>
      </c>
      <c r="CU29" s="15">
        <f t="shared" si="3"/>
        <v>11.456521739130435</v>
      </c>
      <c r="CV29" s="14">
        <f t="shared" si="2"/>
        <v>1052</v>
      </c>
      <c r="CW29" s="15">
        <f t="shared" si="4"/>
        <v>28.432432432432432</v>
      </c>
      <c r="CX29" s="16"/>
      <c r="CY29" s="16"/>
    </row>
    <row r="30" spans="1:103" ht="14.25" customHeight="1" x14ac:dyDescent="0.15">
      <c r="A30" s="10" t="s">
        <v>39</v>
      </c>
      <c r="B30" s="263"/>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3"/>
      <c r="AY30" s="263"/>
      <c r="AZ30" s="263"/>
      <c r="BA30" s="263"/>
      <c r="BB30" s="263"/>
      <c r="BC30" s="263"/>
      <c r="BD30" s="263"/>
      <c r="BE30" s="263"/>
      <c r="BF30" s="11">
        <v>1</v>
      </c>
      <c r="BG30" s="263"/>
      <c r="BH30" s="263"/>
      <c r="BI30" s="263"/>
      <c r="BJ30" s="11">
        <v>1</v>
      </c>
      <c r="BK30" s="263"/>
      <c r="BL30" s="263"/>
      <c r="BM30" s="263"/>
      <c r="BN30" s="263"/>
      <c r="BO30" s="263"/>
      <c r="BP30" s="263"/>
      <c r="BQ30" s="263"/>
      <c r="BR30" s="263"/>
      <c r="BS30" s="263"/>
      <c r="BT30" s="263"/>
      <c r="BU30" s="263"/>
      <c r="BV30" s="263"/>
      <c r="BW30" s="263"/>
      <c r="BX30" s="263"/>
      <c r="BY30" s="263"/>
      <c r="BZ30" s="263"/>
      <c r="CA30" s="263"/>
      <c r="CB30" s="263"/>
      <c r="CC30" s="263"/>
      <c r="CD30" s="263"/>
      <c r="CE30" s="263"/>
      <c r="CF30" s="263"/>
      <c r="CG30" s="276"/>
      <c r="CH30" s="232"/>
      <c r="CI30" s="232"/>
      <c r="CJ30" s="232"/>
      <c r="CK30" s="232"/>
      <c r="CL30" s="232"/>
      <c r="CM30" s="232"/>
      <c r="CN30" s="232"/>
      <c r="CO30" s="232"/>
      <c r="CP30" s="232"/>
      <c r="CQ30" s="232"/>
      <c r="CR30" s="232"/>
      <c r="CS30" s="13">
        <f t="shared" si="0"/>
        <v>2</v>
      </c>
      <c r="CT30" s="14">
        <f t="shared" si="1"/>
        <v>2</v>
      </c>
      <c r="CU30" s="15">
        <f t="shared" si="3"/>
        <v>2.1739130434782608E-2</v>
      </c>
      <c r="CV30" s="14">
        <f t="shared" si="2"/>
        <v>2</v>
      </c>
      <c r="CW30" s="15">
        <f t="shared" si="4"/>
        <v>5.4054054054054057E-2</v>
      </c>
      <c r="CX30" s="16"/>
      <c r="CY30" s="16"/>
    </row>
    <row r="31" spans="1:103" ht="13.75" customHeight="1" x14ac:dyDescent="0.15">
      <c r="A31" s="10" t="s">
        <v>40</v>
      </c>
      <c r="B31" s="263"/>
      <c r="C31" s="17" t="s">
        <v>12</v>
      </c>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11">
        <v>1</v>
      </c>
      <c r="BD31" s="263"/>
      <c r="BE31" s="263"/>
      <c r="BF31" s="263"/>
      <c r="BG31" s="263"/>
      <c r="BH31" s="263"/>
      <c r="BI31" s="263"/>
      <c r="BJ31" s="263"/>
      <c r="BK31" s="263"/>
      <c r="BL31" s="263"/>
      <c r="BM31" s="263"/>
      <c r="BN31" s="263"/>
      <c r="BO31" s="263"/>
      <c r="BP31" s="263"/>
      <c r="BQ31" s="263"/>
      <c r="BR31" s="263"/>
      <c r="BS31" s="263"/>
      <c r="BT31" s="263"/>
      <c r="BU31" s="263"/>
      <c r="BV31" s="263"/>
      <c r="BW31" s="263"/>
      <c r="BX31" s="263"/>
      <c r="BY31" s="263"/>
      <c r="BZ31" s="263"/>
      <c r="CA31" s="263"/>
      <c r="CB31" s="263"/>
      <c r="CC31" s="263"/>
      <c r="CD31" s="263"/>
      <c r="CE31" s="263"/>
      <c r="CF31" s="263"/>
      <c r="CG31" s="263"/>
      <c r="CH31" s="173"/>
      <c r="CI31" s="173"/>
      <c r="CJ31" s="173"/>
      <c r="CK31" s="173"/>
      <c r="CL31" s="173"/>
      <c r="CM31" s="173"/>
      <c r="CN31" s="173"/>
      <c r="CO31" s="173"/>
      <c r="CP31" s="173"/>
      <c r="CQ31" s="173"/>
      <c r="CR31" s="173"/>
      <c r="CS31" s="13">
        <f t="shared" si="0"/>
        <v>1</v>
      </c>
      <c r="CT31" s="14">
        <f t="shared" si="1"/>
        <v>1</v>
      </c>
      <c r="CU31" s="15">
        <f t="shared" si="3"/>
        <v>1.0869565217391304E-2</v>
      </c>
      <c r="CV31" s="14">
        <f t="shared" si="2"/>
        <v>0</v>
      </c>
      <c r="CW31" s="15">
        <f t="shared" si="4"/>
        <v>0</v>
      </c>
      <c r="CX31" s="16"/>
      <c r="CY31" s="16"/>
    </row>
    <row r="32" spans="1:103" ht="13.75" customHeight="1" x14ac:dyDescent="0.15">
      <c r="A32" s="10" t="s">
        <v>41</v>
      </c>
      <c r="B32" s="263"/>
      <c r="C32" s="263"/>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3"/>
      <c r="BE32" s="263"/>
      <c r="BF32" s="263"/>
      <c r="BG32" s="20"/>
      <c r="BH32" s="263"/>
      <c r="BI32" s="263"/>
      <c r="BJ32" s="263"/>
      <c r="BK32" s="263"/>
      <c r="BL32" s="263"/>
      <c r="BM32" s="20"/>
      <c r="BN32" s="263"/>
      <c r="BO32" s="263"/>
      <c r="BP32" s="263"/>
      <c r="BQ32" s="263"/>
      <c r="BR32" s="263"/>
      <c r="BS32" s="263"/>
      <c r="BT32" s="263"/>
      <c r="BU32" s="263"/>
      <c r="BV32" s="263"/>
      <c r="BW32" s="263"/>
      <c r="BX32" s="27" t="s">
        <v>12</v>
      </c>
      <c r="BY32" s="263"/>
      <c r="BZ32" s="263"/>
      <c r="CA32" s="263"/>
      <c r="CB32" s="263"/>
      <c r="CC32" s="263"/>
      <c r="CD32" s="263"/>
      <c r="CE32" s="263"/>
      <c r="CF32" s="263"/>
      <c r="CG32" s="263"/>
      <c r="CH32" s="23">
        <v>1</v>
      </c>
      <c r="CI32" s="23">
        <v>1</v>
      </c>
      <c r="CJ32" s="173"/>
      <c r="CK32" s="173"/>
      <c r="CL32" s="173"/>
      <c r="CM32" s="173"/>
      <c r="CN32" s="173"/>
      <c r="CO32" s="173"/>
      <c r="CP32" s="173"/>
      <c r="CQ32" s="173"/>
      <c r="CR32" s="173"/>
      <c r="CS32" s="13">
        <f t="shared" si="0"/>
        <v>2</v>
      </c>
      <c r="CT32" s="14">
        <f t="shared" si="1"/>
        <v>2</v>
      </c>
      <c r="CU32" s="15">
        <f t="shared" si="3"/>
        <v>2.1739130434782608E-2</v>
      </c>
      <c r="CV32" s="14">
        <f t="shared" si="2"/>
        <v>2</v>
      </c>
      <c r="CW32" s="15">
        <f t="shared" si="4"/>
        <v>5.4054054054054057E-2</v>
      </c>
      <c r="CX32" s="16"/>
      <c r="CY32" s="16"/>
    </row>
    <row r="33" spans="1:103" ht="13.75" customHeight="1" x14ac:dyDescent="0.15">
      <c r="A33" s="10" t="s">
        <v>42</v>
      </c>
      <c r="B33" s="263"/>
      <c r="C33" s="263"/>
      <c r="D33" s="263"/>
      <c r="E33" s="264">
        <v>1</v>
      </c>
      <c r="F33" s="263"/>
      <c r="G33" s="263"/>
      <c r="H33" s="263"/>
      <c r="I33" s="263"/>
      <c r="J33" s="264">
        <v>1</v>
      </c>
      <c r="K33" s="264">
        <v>1</v>
      </c>
      <c r="L33" s="263"/>
      <c r="M33" s="263"/>
      <c r="N33" s="264">
        <v>1</v>
      </c>
      <c r="O33" s="263"/>
      <c r="P33" s="263"/>
      <c r="Q33" s="263"/>
      <c r="R33" s="264">
        <v>2</v>
      </c>
      <c r="S33" s="263"/>
      <c r="T33" s="263"/>
      <c r="U33" s="263"/>
      <c r="V33" s="263"/>
      <c r="W33" s="263"/>
      <c r="X33" s="263"/>
      <c r="Y33" s="263"/>
      <c r="Z33" s="263"/>
      <c r="AA33" s="263"/>
      <c r="AB33" s="263"/>
      <c r="AC33" s="263"/>
      <c r="AD33" s="263"/>
      <c r="AE33" s="263"/>
      <c r="AF33" s="263"/>
      <c r="AG33" s="263"/>
      <c r="AH33" s="263"/>
      <c r="AI33" s="263"/>
      <c r="AJ33" s="264">
        <v>1</v>
      </c>
      <c r="AK33" s="263"/>
      <c r="AL33" s="263"/>
      <c r="AM33" s="263"/>
      <c r="AN33" s="263"/>
      <c r="AO33" s="263"/>
      <c r="AP33" s="263"/>
      <c r="AQ33" s="263"/>
      <c r="AR33" s="263"/>
      <c r="AS33" s="263"/>
      <c r="AT33" s="263"/>
      <c r="AU33" s="263"/>
      <c r="AV33" s="263"/>
      <c r="AW33" s="263"/>
      <c r="AX33" s="263"/>
      <c r="AY33" s="263"/>
      <c r="AZ33" s="263"/>
      <c r="BA33" s="263"/>
      <c r="BB33" s="264">
        <v>7</v>
      </c>
      <c r="BC33" s="264">
        <v>3</v>
      </c>
      <c r="BD33" s="264">
        <v>3</v>
      </c>
      <c r="BE33" s="264">
        <v>3</v>
      </c>
      <c r="BF33" s="264">
        <v>8</v>
      </c>
      <c r="BG33" s="11">
        <v>16</v>
      </c>
      <c r="BH33" s="264">
        <v>3</v>
      </c>
      <c r="BI33" s="264">
        <v>12</v>
      </c>
      <c r="BJ33" s="264">
        <v>9</v>
      </c>
      <c r="BK33" s="264">
        <v>8</v>
      </c>
      <c r="BL33" s="264">
        <v>4</v>
      </c>
      <c r="BM33" s="264">
        <v>16</v>
      </c>
      <c r="BN33" s="264">
        <v>3</v>
      </c>
      <c r="BO33" s="264">
        <v>6</v>
      </c>
      <c r="BP33" s="264">
        <v>8</v>
      </c>
      <c r="BQ33" s="264">
        <v>8</v>
      </c>
      <c r="BR33" s="264">
        <v>12</v>
      </c>
      <c r="BS33" s="264">
        <v>1</v>
      </c>
      <c r="BT33" s="264">
        <v>5</v>
      </c>
      <c r="BU33" s="264">
        <v>3</v>
      </c>
      <c r="BV33" s="264">
        <v>9</v>
      </c>
      <c r="BW33" s="264">
        <v>4</v>
      </c>
      <c r="BX33" s="264">
        <v>8</v>
      </c>
      <c r="BY33" s="264">
        <v>3</v>
      </c>
      <c r="BZ33" s="264">
        <v>4</v>
      </c>
      <c r="CA33" s="264">
        <v>6</v>
      </c>
      <c r="CB33" s="264">
        <v>12</v>
      </c>
      <c r="CC33" s="264">
        <v>1</v>
      </c>
      <c r="CD33" s="264">
        <v>3</v>
      </c>
      <c r="CE33" s="264">
        <v>5</v>
      </c>
      <c r="CF33" s="264">
        <v>4</v>
      </c>
      <c r="CG33" s="264">
        <v>4</v>
      </c>
      <c r="CH33" s="23">
        <v>21</v>
      </c>
      <c r="CI33" s="174">
        <v>12</v>
      </c>
      <c r="CJ33" s="174">
        <v>5</v>
      </c>
      <c r="CK33" s="174">
        <v>6</v>
      </c>
      <c r="CL33" s="174">
        <v>1</v>
      </c>
      <c r="CM33" s="174">
        <v>7</v>
      </c>
      <c r="CN33" s="174">
        <v>5</v>
      </c>
      <c r="CO33" s="173">
        <v>13</v>
      </c>
      <c r="CP33" s="173"/>
      <c r="CQ33" s="173"/>
      <c r="CR33" s="173"/>
      <c r="CS33" s="13">
        <f t="shared" si="0"/>
        <v>46</v>
      </c>
      <c r="CT33" s="14">
        <f t="shared" si="1"/>
        <v>278</v>
      </c>
      <c r="CU33" s="15">
        <f t="shared" si="3"/>
        <v>3.0217391304347827</v>
      </c>
      <c r="CV33" s="14">
        <f t="shared" si="2"/>
        <v>258</v>
      </c>
      <c r="CW33" s="15">
        <f t="shared" si="4"/>
        <v>6.9729729729729728</v>
      </c>
      <c r="CX33" s="16"/>
      <c r="CY33" s="16"/>
    </row>
    <row r="34" spans="1:103" ht="13.75" customHeight="1" x14ac:dyDescent="0.15">
      <c r="A34" s="10" t="s">
        <v>43</v>
      </c>
      <c r="B34" s="263"/>
      <c r="C34" s="263"/>
      <c r="D34" s="263"/>
      <c r="E34" s="26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3"/>
      <c r="BC34" s="263"/>
      <c r="BD34" s="263"/>
      <c r="BE34" s="263"/>
      <c r="BF34" s="263"/>
      <c r="BG34" s="263"/>
      <c r="BH34" s="263"/>
      <c r="BI34" s="263"/>
      <c r="BJ34" s="263"/>
      <c r="BK34" s="263"/>
      <c r="BL34" s="20"/>
      <c r="BM34" s="263"/>
      <c r="BN34" s="263"/>
      <c r="BO34" s="263"/>
      <c r="BP34" s="263"/>
      <c r="BQ34" s="263"/>
      <c r="BR34" s="263"/>
      <c r="BS34" s="263"/>
      <c r="BT34" s="263"/>
      <c r="BU34" s="263"/>
      <c r="BV34" s="263"/>
      <c r="BW34" s="18">
        <v>1</v>
      </c>
      <c r="BX34" s="263"/>
      <c r="BY34" s="263"/>
      <c r="BZ34" s="263"/>
      <c r="CA34" s="263"/>
      <c r="CB34" s="263"/>
      <c r="CC34" s="263"/>
      <c r="CD34" s="263"/>
      <c r="CE34" s="18">
        <v>1</v>
      </c>
      <c r="CF34" s="263"/>
      <c r="CG34" s="263"/>
      <c r="CH34" s="23">
        <v>4</v>
      </c>
      <c r="CI34" s="26">
        <v>1</v>
      </c>
      <c r="CJ34" s="26">
        <v>1</v>
      </c>
      <c r="CK34" s="173"/>
      <c r="CL34" s="173"/>
      <c r="CM34" s="173"/>
      <c r="CN34" s="173"/>
      <c r="CO34" s="173"/>
      <c r="CP34" s="173"/>
      <c r="CQ34" s="173"/>
      <c r="CR34" s="173"/>
      <c r="CS34" s="13">
        <f t="shared" si="0"/>
        <v>5</v>
      </c>
      <c r="CT34" s="14">
        <f t="shared" si="1"/>
        <v>8</v>
      </c>
      <c r="CU34" s="15">
        <f t="shared" si="3"/>
        <v>8.6956521739130432E-2</v>
      </c>
      <c r="CV34" s="14">
        <f t="shared" si="2"/>
        <v>8</v>
      </c>
      <c r="CW34" s="15">
        <f t="shared" si="4"/>
        <v>0.21621621621621623</v>
      </c>
      <c r="CX34" s="16"/>
      <c r="CY34" s="16"/>
    </row>
    <row r="35" spans="1:103" ht="13.75" customHeight="1" x14ac:dyDescent="0.15">
      <c r="A35" s="10" t="s">
        <v>44</v>
      </c>
      <c r="B35" s="263"/>
      <c r="C35" s="263"/>
      <c r="D35" s="263"/>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4">
        <v>1</v>
      </c>
      <c r="BJ35" s="263"/>
      <c r="BK35" s="263"/>
      <c r="BL35" s="263"/>
      <c r="BM35" s="263"/>
      <c r="BN35" s="263"/>
      <c r="BO35" s="263"/>
      <c r="BP35" s="263"/>
      <c r="BQ35" s="263"/>
      <c r="BR35" s="263"/>
      <c r="BS35" s="263"/>
      <c r="BT35" s="17" t="s">
        <v>12</v>
      </c>
      <c r="BU35" s="264">
        <v>1</v>
      </c>
      <c r="BV35" s="264">
        <v>1</v>
      </c>
      <c r="BW35" s="18">
        <v>2</v>
      </c>
      <c r="BX35" s="18">
        <v>1</v>
      </c>
      <c r="BY35" s="18">
        <v>4</v>
      </c>
      <c r="BZ35" s="18">
        <v>5</v>
      </c>
      <c r="CA35" s="18">
        <v>4</v>
      </c>
      <c r="CB35" s="18">
        <v>6</v>
      </c>
      <c r="CC35" s="18">
        <v>6</v>
      </c>
      <c r="CD35" s="264">
        <v>3</v>
      </c>
      <c r="CE35" s="264">
        <v>4</v>
      </c>
      <c r="CF35" s="264">
        <v>4</v>
      </c>
      <c r="CG35" s="264">
        <v>7</v>
      </c>
      <c r="CH35" s="174">
        <v>7</v>
      </c>
      <c r="CI35" s="242">
        <v>14</v>
      </c>
      <c r="CJ35" s="174">
        <v>5</v>
      </c>
      <c r="CK35" s="174">
        <v>13</v>
      </c>
      <c r="CL35" s="174">
        <v>5</v>
      </c>
      <c r="CM35" s="242">
        <v>15</v>
      </c>
      <c r="CN35" s="242">
        <v>16</v>
      </c>
      <c r="CO35" s="253">
        <v>23</v>
      </c>
      <c r="CP35" s="173"/>
      <c r="CQ35" s="173"/>
      <c r="CR35" s="173"/>
      <c r="CS35" s="13">
        <f t="shared" si="0"/>
        <v>22</v>
      </c>
      <c r="CT35" s="14">
        <f t="shared" si="1"/>
        <v>147</v>
      </c>
      <c r="CU35" s="15">
        <f t="shared" si="3"/>
        <v>1.5978260869565217</v>
      </c>
      <c r="CV35" s="14">
        <f t="shared" si="2"/>
        <v>147</v>
      </c>
      <c r="CW35" s="15">
        <f t="shared" si="4"/>
        <v>3.9729729729729728</v>
      </c>
      <c r="CX35" s="16"/>
      <c r="CY35" s="16"/>
    </row>
    <row r="36" spans="1:103" ht="13.75" customHeight="1" x14ac:dyDescent="0.15">
      <c r="A36" s="10" t="s">
        <v>45</v>
      </c>
      <c r="B36" s="263"/>
      <c r="C36" s="263"/>
      <c r="D36" s="263"/>
      <c r="E36" s="263"/>
      <c r="F36" s="263"/>
      <c r="G36" s="263"/>
      <c r="H36" s="263"/>
      <c r="I36" s="263"/>
      <c r="J36" s="263"/>
      <c r="K36" s="263"/>
      <c r="L36" s="263"/>
      <c r="M36" s="263"/>
      <c r="N36" s="263"/>
      <c r="O36" s="264">
        <v>1</v>
      </c>
      <c r="P36" s="263"/>
      <c r="Q36" s="263"/>
      <c r="R36" s="263"/>
      <c r="S36" s="263"/>
      <c r="T36" s="263"/>
      <c r="U36" s="263"/>
      <c r="V36" s="263"/>
      <c r="W36" s="264">
        <v>1</v>
      </c>
      <c r="X36" s="263"/>
      <c r="Y36" s="264">
        <v>3</v>
      </c>
      <c r="Z36" s="263"/>
      <c r="AA36" s="264">
        <v>1</v>
      </c>
      <c r="AB36" s="263"/>
      <c r="AC36" s="263"/>
      <c r="AD36" s="263"/>
      <c r="AE36" s="263"/>
      <c r="AF36" s="263"/>
      <c r="AG36" s="263"/>
      <c r="AH36" s="263"/>
      <c r="AI36" s="263"/>
      <c r="AJ36" s="263"/>
      <c r="AK36" s="264">
        <v>1</v>
      </c>
      <c r="AL36" s="263"/>
      <c r="AM36" s="264">
        <v>2</v>
      </c>
      <c r="AN36" s="263"/>
      <c r="AO36" s="263"/>
      <c r="AP36" s="263"/>
      <c r="AQ36" s="263"/>
      <c r="AR36" s="263"/>
      <c r="AS36" s="263"/>
      <c r="AT36" s="263"/>
      <c r="AU36" s="263"/>
      <c r="AV36" s="263"/>
      <c r="AW36" s="263"/>
      <c r="AX36" s="264">
        <v>1</v>
      </c>
      <c r="AY36" s="263"/>
      <c r="AZ36" s="263"/>
      <c r="BA36" s="263"/>
      <c r="BB36" s="263"/>
      <c r="BC36" s="264">
        <v>1</v>
      </c>
      <c r="BD36" s="264">
        <v>1</v>
      </c>
      <c r="BE36" s="264">
        <v>2</v>
      </c>
      <c r="BF36" s="264">
        <v>5</v>
      </c>
      <c r="BG36" s="264">
        <v>6</v>
      </c>
      <c r="BH36" s="264">
        <v>1</v>
      </c>
      <c r="BI36" s="264">
        <v>1</v>
      </c>
      <c r="BJ36" s="263"/>
      <c r="BK36" s="264">
        <v>2</v>
      </c>
      <c r="BL36" s="264">
        <v>4</v>
      </c>
      <c r="BM36" s="263"/>
      <c r="BN36" s="263"/>
      <c r="BO36" s="264">
        <v>4</v>
      </c>
      <c r="BP36" s="264">
        <v>1</v>
      </c>
      <c r="BQ36" s="264">
        <v>6</v>
      </c>
      <c r="BR36" s="264">
        <v>3</v>
      </c>
      <c r="BS36" s="264">
        <v>1</v>
      </c>
      <c r="BT36" s="264">
        <v>4</v>
      </c>
      <c r="BU36" s="264">
        <v>1</v>
      </c>
      <c r="BV36" s="264">
        <v>4</v>
      </c>
      <c r="BW36" s="264">
        <v>1</v>
      </c>
      <c r="BX36" s="264">
        <v>1</v>
      </c>
      <c r="BY36" s="264">
        <v>4</v>
      </c>
      <c r="BZ36" s="264">
        <v>2</v>
      </c>
      <c r="CA36" s="11">
        <v>11</v>
      </c>
      <c r="CB36" s="264">
        <v>1</v>
      </c>
      <c r="CC36" s="264">
        <v>2</v>
      </c>
      <c r="CD36" s="264">
        <v>1</v>
      </c>
      <c r="CE36" s="264">
        <v>9</v>
      </c>
      <c r="CF36" s="264">
        <v>4</v>
      </c>
      <c r="CG36" s="264">
        <v>3</v>
      </c>
      <c r="CH36" s="167" t="s">
        <v>13</v>
      </c>
      <c r="CI36" s="174">
        <v>3</v>
      </c>
      <c r="CJ36" s="174">
        <v>3</v>
      </c>
      <c r="CK36" s="174">
        <v>4</v>
      </c>
      <c r="CL36" s="174">
        <v>4</v>
      </c>
      <c r="CM36" s="174">
        <v>3</v>
      </c>
      <c r="CN36" s="174">
        <v>7</v>
      </c>
      <c r="CO36" s="173">
        <v>1</v>
      </c>
      <c r="CP36" s="173"/>
      <c r="CQ36" s="173"/>
      <c r="CR36" s="173"/>
      <c r="CS36" s="13">
        <f t="shared" si="0"/>
        <v>42</v>
      </c>
      <c r="CT36" s="14">
        <f t="shared" si="1"/>
        <v>121</v>
      </c>
      <c r="CU36" s="15">
        <f t="shared" si="3"/>
        <v>1.3152173913043479</v>
      </c>
      <c r="CV36" s="14">
        <f t="shared" si="2"/>
        <v>109</v>
      </c>
      <c r="CW36" s="15">
        <f t="shared" si="4"/>
        <v>2.9459459459459461</v>
      </c>
      <c r="CX36" s="16"/>
      <c r="CY36" s="16"/>
    </row>
    <row r="37" spans="1:103" ht="13.75" customHeight="1" x14ac:dyDescent="0.15">
      <c r="A37" s="10" t="s">
        <v>46</v>
      </c>
      <c r="B37" s="265" t="s">
        <v>12</v>
      </c>
      <c r="C37" s="263"/>
      <c r="D37" s="263"/>
      <c r="E37" s="263"/>
      <c r="F37" s="263"/>
      <c r="G37" s="263"/>
      <c r="H37" s="263"/>
      <c r="I37" s="264">
        <v>2</v>
      </c>
      <c r="J37" s="264">
        <v>1</v>
      </c>
      <c r="K37" s="263"/>
      <c r="L37" s="263"/>
      <c r="M37" s="263"/>
      <c r="N37" s="263"/>
      <c r="O37" s="263"/>
      <c r="P37" s="263"/>
      <c r="Q37" s="264">
        <v>1</v>
      </c>
      <c r="R37" s="264">
        <v>1</v>
      </c>
      <c r="S37" s="263"/>
      <c r="T37" s="263"/>
      <c r="U37" s="264">
        <v>1</v>
      </c>
      <c r="V37" s="263"/>
      <c r="W37" s="263"/>
      <c r="X37" s="263"/>
      <c r="Y37" s="263"/>
      <c r="Z37" s="263"/>
      <c r="AA37" s="263"/>
      <c r="AB37" s="263"/>
      <c r="AC37" s="263"/>
      <c r="AD37" s="263"/>
      <c r="AE37" s="263"/>
      <c r="AF37" s="263"/>
      <c r="AG37" s="263"/>
      <c r="AH37" s="263"/>
      <c r="AI37" s="263"/>
      <c r="AJ37" s="264">
        <v>2</v>
      </c>
      <c r="AK37" s="263"/>
      <c r="AL37" s="263"/>
      <c r="AM37" s="263"/>
      <c r="AN37" s="263"/>
      <c r="AO37" s="264">
        <v>1</v>
      </c>
      <c r="AP37" s="263"/>
      <c r="AQ37" s="263"/>
      <c r="AR37" s="263"/>
      <c r="AS37" s="263"/>
      <c r="AT37" s="263"/>
      <c r="AU37" s="263"/>
      <c r="AV37" s="263"/>
      <c r="AW37" s="263"/>
      <c r="AX37" s="264">
        <v>1</v>
      </c>
      <c r="AY37" s="263"/>
      <c r="AZ37" s="265" t="s">
        <v>47</v>
      </c>
      <c r="BA37" s="264">
        <v>2</v>
      </c>
      <c r="BB37" s="264">
        <v>2</v>
      </c>
      <c r="BC37" s="264">
        <v>2</v>
      </c>
      <c r="BD37" s="264">
        <v>3</v>
      </c>
      <c r="BE37" s="264">
        <v>5</v>
      </c>
      <c r="BF37" s="264">
        <v>2</v>
      </c>
      <c r="BG37" s="264">
        <v>5</v>
      </c>
      <c r="BH37" s="264">
        <v>7</v>
      </c>
      <c r="BI37" s="264">
        <v>2</v>
      </c>
      <c r="BJ37" s="264">
        <v>3</v>
      </c>
      <c r="BK37" s="264">
        <v>6</v>
      </c>
      <c r="BL37" s="264">
        <v>4</v>
      </c>
      <c r="BM37" s="11">
        <v>11</v>
      </c>
      <c r="BN37" s="264">
        <v>4</v>
      </c>
      <c r="BO37" s="264">
        <v>3</v>
      </c>
      <c r="BP37" s="264">
        <v>7</v>
      </c>
      <c r="BQ37" s="264">
        <v>6</v>
      </c>
      <c r="BR37" s="264">
        <v>6</v>
      </c>
      <c r="BS37" s="264">
        <v>6</v>
      </c>
      <c r="BT37" s="264">
        <v>5</v>
      </c>
      <c r="BU37" s="264">
        <v>3</v>
      </c>
      <c r="BV37" s="264">
        <v>1</v>
      </c>
      <c r="BW37" s="264">
        <v>4</v>
      </c>
      <c r="BX37" s="264">
        <v>5</v>
      </c>
      <c r="BY37" s="264">
        <v>9</v>
      </c>
      <c r="BZ37" s="264">
        <v>3</v>
      </c>
      <c r="CA37" s="264">
        <v>1</v>
      </c>
      <c r="CB37" s="264">
        <v>3</v>
      </c>
      <c r="CC37" s="264">
        <v>1</v>
      </c>
      <c r="CD37" s="264">
        <v>1</v>
      </c>
      <c r="CE37" s="264">
        <v>2</v>
      </c>
      <c r="CF37" s="264">
        <v>6</v>
      </c>
      <c r="CG37" s="264">
        <v>3</v>
      </c>
      <c r="CH37" s="174">
        <v>2</v>
      </c>
      <c r="CI37" s="174">
        <v>7</v>
      </c>
      <c r="CJ37" s="174">
        <v>2</v>
      </c>
      <c r="CK37" s="174">
        <v>2</v>
      </c>
      <c r="CL37" s="174">
        <v>1</v>
      </c>
      <c r="CM37" s="174">
        <v>2</v>
      </c>
      <c r="CN37" s="174"/>
      <c r="CO37" s="173">
        <v>3</v>
      </c>
      <c r="CP37" s="173"/>
      <c r="CQ37" s="173"/>
      <c r="CR37" s="173"/>
      <c r="CS37" s="13">
        <f t="shared" si="0"/>
        <v>48</v>
      </c>
      <c r="CT37" s="14">
        <f t="shared" si="1"/>
        <v>162</v>
      </c>
      <c r="CU37" s="15">
        <f t="shared" si="3"/>
        <v>1.7608695652173914</v>
      </c>
      <c r="CV37" s="14">
        <f t="shared" si="2"/>
        <v>143</v>
      </c>
      <c r="CW37" s="15">
        <f t="shared" si="4"/>
        <v>3.8648648648648649</v>
      </c>
      <c r="CX37" s="16"/>
      <c r="CY37" s="16"/>
    </row>
    <row r="38" spans="1:103" ht="13.75" customHeight="1" x14ac:dyDescent="0.15">
      <c r="A38" s="10" t="s">
        <v>48</v>
      </c>
      <c r="B38" s="263"/>
      <c r="C38" s="263"/>
      <c r="D38" s="264">
        <v>1</v>
      </c>
      <c r="E38" s="264">
        <v>1</v>
      </c>
      <c r="F38" s="263"/>
      <c r="G38" s="263"/>
      <c r="H38" s="263"/>
      <c r="I38" s="263"/>
      <c r="J38" s="263"/>
      <c r="K38" s="263"/>
      <c r="L38" s="264">
        <v>1</v>
      </c>
      <c r="M38" s="263"/>
      <c r="N38" s="263"/>
      <c r="O38" s="264">
        <v>1</v>
      </c>
      <c r="P38" s="263"/>
      <c r="Q38" s="263"/>
      <c r="R38" s="264">
        <v>2</v>
      </c>
      <c r="S38" s="264">
        <v>1</v>
      </c>
      <c r="T38" s="264">
        <v>1</v>
      </c>
      <c r="U38" s="263"/>
      <c r="V38" s="264">
        <v>1</v>
      </c>
      <c r="W38" s="263"/>
      <c r="X38" s="263"/>
      <c r="Y38" s="263"/>
      <c r="Z38" s="264">
        <v>2</v>
      </c>
      <c r="AA38" s="263"/>
      <c r="AB38" s="263"/>
      <c r="AC38" s="263"/>
      <c r="AD38" s="263"/>
      <c r="AE38" s="263"/>
      <c r="AF38" s="263"/>
      <c r="AG38" s="263"/>
      <c r="AH38" s="263"/>
      <c r="AI38" s="263"/>
      <c r="AJ38" s="263"/>
      <c r="AK38" s="264">
        <v>1</v>
      </c>
      <c r="AL38" s="263"/>
      <c r="AM38" s="263"/>
      <c r="AN38" s="263"/>
      <c r="AO38" s="263"/>
      <c r="AP38" s="263"/>
      <c r="AQ38" s="263"/>
      <c r="AR38" s="263"/>
      <c r="AS38" s="264">
        <v>2</v>
      </c>
      <c r="AT38" s="263"/>
      <c r="AU38" s="263"/>
      <c r="AV38" s="263"/>
      <c r="AW38" s="264">
        <v>3</v>
      </c>
      <c r="AX38" s="263"/>
      <c r="AY38" s="264">
        <v>1</v>
      </c>
      <c r="AZ38" s="263"/>
      <c r="BA38" s="263"/>
      <c r="BB38" s="264">
        <v>1</v>
      </c>
      <c r="BC38" s="263"/>
      <c r="BD38" s="265" t="s">
        <v>47</v>
      </c>
      <c r="BE38" s="264">
        <v>3</v>
      </c>
      <c r="BF38" s="265" t="s">
        <v>47</v>
      </c>
      <c r="BG38" s="264">
        <v>1</v>
      </c>
      <c r="BH38" s="264">
        <v>5</v>
      </c>
      <c r="BI38" s="264">
        <v>3</v>
      </c>
      <c r="BJ38" s="264">
        <v>2</v>
      </c>
      <c r="BK38" s="264">
        <v>1</v>
      </c>
      <c r="BL38" s="264">
        <v>2</v>
      </c>
      <c r="BM38" s="264">
        <v>2</v>
      </c>
      <c r="BN38" s="264">
        <v>1</v>
      </c>
      <c r="BO38" s="264">
        <v>4</v>
      </c>
      <c r="BP38" s="264">
        <v>5</v>
      </c>
      <c r="BQ38" s="264">
        <v>6</v>
      </c>
      <c r="BR38" s="264">
        <v>8</v>
      </c>
      <c r="BS38" s="264">
        <v>6</v>
      </c>
      <c r="BT38" s="264">
        <v>3</v>
      </c>
      <c r="BU38" s="264">
        <v>7</v>
      </c>
      <c r="BV38" s="264">
        <v>5</v>
      </c>
      <c r="BW38" s="264">
        <v>6</v>
      </c>
      <c r="BX38" s="264">
        <v>10</v>
      </c>
      <c r="BY38" s="264">
        <v>7</v>
      </c>
      <c r="BZ38" s="11">
        <v>14</v>
      </c>
      <c r="CA38" s="264">
        <v>7</v>
      </c>
      <c r="CB38" s="264">
        <v>5</v>
      </c>
      <c r="CC38" s="264">
        <v>5</v>
      </c>
      <c r="CD38" s="264">
        <v>5</v>
      </c>
      <c r="CE38" s="264">
        <v>4</v>
      </c>
      <c r="CF38" s="264">
        <v>12</v>
      </c>
      <c r="CG38" s="264">
        <v>9</v>
      </c>
      <c r="CH38" s="174">
        <v>7</v>
      </c>
      <c r="CI38" s="174">
        <v>8</v>
      </c>
      <c r="CJ38" s="174">
        <v>6</v>
      </c>
      <c r="CK38" s="174">
        <v>1</v>
      </c>
      <c r="CL38" s="174">
        <v>4</v>
      </c>
      <c r="CM38" s="174">
        <v>2</v>
      </c>
      <c r="CN38" s="174">
        <v>5</v>
      </c>
      <c r="CO38" s="173">
        <v>6</v>
      </c>
      <c r="CP38" s="173"/>
      <c r="CQ38" s="173"/>
      <c r="CR38" s="173"/>
      <c r="CS38" s="13">
        <f t="shared" si="0"/>
        <v>50</v>
      </c>
      <c r="CT38" s="14">
        <f t="shared" si="1"/>
        <v>206</v>
      </c>
      <c r="CU38" s="15">
        <f t="shared" si="3"/>
        <v>2.2391304347826089</v>
      </c>
      <c r="CV38" s="14">
        <f t="shared" si="2"/>
        <v>187</v>
      </c>
      <c r="CW38" s="15">
        <f t="shared" si="4"/>
        <v>5.0540540540540544</v>
      </c>
      <c r="CX38" s="16"/>
      <c r="CY38" s="16"/>
    </row>
    <row r="39" spans="1:103" ht="13.75" customHeight="1" x14ac:dyDescent="0.15">
      <c r="A39" s="10" t="s">
        <v>49</v>
      </c>
      <c r="B39" s="263"/>
      <c r="C39" s="264">
        <v>1</v>
      </c>
      <c r="D39" s="263"/>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11">
        <v>2</v>
      </c>
      <c r="AZ39" s="263"/>
      <c r="BA39" s="264">
        <v>1</v>
      </c>
      <c r="BB39" s="264">
        <v>1</v>
      </c>
      <c r="BC39" s="263"/>
      <c r="BD39" s="264">
        <v>1</v>
      </c>
      <c r="BE39" s="263"/>
      <c r="BF39" s="263"/>
      <c r="BG39" s="264">
        <v>1</v>
      </c>
      <c r="BH39" s="263"/>
      <c r="BI39" s="264">
        <v>1</v>
      </c>
      <c r="BJ39" s="264">
        <v>1</v>
      </c>
      <c r="BK39" s="263"/>
      <c r="BL39" s="264">
        <v>1</v>
      </c>
      <c r="BM39" s="263"/>
      <c r="BN39" s="264">
        <v>1</v>
      </c>
      <c r="BO39" s="264">
        <v>1</v>
      </c>
      <c r="BP39" s="263"/>
      <c r="BQ39" s="263"/>
      <c r="BR39" s="264">
        <v>1</v>
      </c>
      <c r="BS39" s="264">
        <v>1</v>
      </c>
      <c r="BT39" s="264">
        <v>1</v>
      </c>
      <c r="BU39" s="263"/>
      <c r="BV39" s="263"/>
      <c r="BW39" s="263"/>
      <c r="BX39" s="264">
        <v>1</v>
      </c>
      <c r="BY39" s="264">
        <v>1</v>
      </c>
      <c r="BZ39" s="263"/>
      <c r="CA39" s="264">
        <v>1</v>
      </c>
      <c r="CB39" s="263"/>
      <c r="CC39" s="263"/>
      <c r="CD39" s="263"/>
      <c r="CE39" s="263"/>
      <c r="CF39" s="263"/>
      <c r="CG39" s="263"/>
      <c r="CH39" s="173"/>
      <c r="CI39" s="174">
        <v>1</v>
      </c>
      <c r="CJ39" s="173"/>
      <c r="CK39" s="173"/>
      <c r="CL39" s="173"/>
      <c r="CM39" s="173"/>
      <c r="CN39" s="173"/>
      <c r="CO39" s="173"/>
      <c r="CP39" s="173"/>
      <c r="CQ39" s="173"/>
      <c r="CR39" s="173"/>
      <c r="CS39" s="13">
        <f t="shared" si="0"/>
        <v>18</v>
      </c>
      <c r="CT39" s="14">
        <f t="shared" si="1"/>
        <v>19</v>
      </c>
      <c r="CU39" s="15">
        <f t="shared" si="3"/>
        <v>0.20652173913043478</v>
      </c>
      <c r="CV39" s="14">
        <f t="shared" si="2"/>
        <v>13</v>
      </c>
      <c r="CW39" s="15">
        <f t="shared" si="4"/>
        <v>0.35135135135135137</v>
      </c>
      <c r="CX39" s="16"/>
      <c r="CY39" s="16"/>
    </row>
    <row r="40" spans="1:103" ht="13.75" customHeight="1" x14ac:dyDescent="0.15">
      <c r="A40" s="10" t="s">
        <v>50</v>
      </c>
      <c r="B40" s="263"/>
      <c r="C40" s="263"/>
      <c r="D40" s="264">
        <v>1</v>
      </c>
      <c r="E40" s="263"/>
      <c r="F40" s="263"/>
      <c r="G40" s="263"/>
      <c r="H40" s="263"/>
      <c r="I40" s="263"/>
      <c r="J40" s="263"/>
      <c r="K40" s="263"/>
      <c r="L40" s="263"/>
      <c r="M40" s="263"/>
      <c r="N40" s="263"/>
      <c r="O40" s="263"/>
      <c r="P40" s="263"/>
      <c r="Q40" s="263"/>
      <c r="R40" s="263"/>
      <c r="S40" s="263"/>
      <c r="T40" s="263"/>
      <c r="U40" s="264">
        <v>1</v>
      </c>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11">
        <v>1</v>
      </c>
      <c r="BJ40" s="263"/>
      <c r="BK40" s="263"/>
      <c r="BL40" s="263"/>
      <c r="BM40" s="263"/>
      <c r="BN40" s="263"/>
      <c r="BO40" s="263"/>
      <c r="BP40" s="263"/>
      <c r="BQ40" s="263"/>
      <c r="BR40" s="265" t="s">
        <v>12</v>
      </c>
      <c r="BS40" s="263"/>
      <c r="BT40" s="11">
        <v>1</v>
      </c>
      <c r="BU40" s="17" t="s">
        <v>12</v>
      </c>
      <c r="BV40" s="11">
        <v>1</v>
      </c>
      <c r="BW40" s="263"/>
      <c r="BX40" s="263"/>
      <c r="BY40" s="17" t="s">
        <v>12</v>
      </c>
      <c r="BZ40" s="11">
        <v>1</v>
      </c>
      <c r="CA40" s="11">
        <v>1</v>
      </c>
      <c r="CB40" s="263"/>
      <c r="CC40" s="263"/>
      <c r="CD40" s="263"/>
      <c r="CE40" s="263"/>
      <c r="CF40" s="265" t="s">
        <v>13</v>
      </c>
      <c r="CG40" s="263"/>
      <c r="CH40" s="173"/>
      <c r="CI40" s="173"/>
      <c r="CJ40" s="167" t="s">
        <v>13</v>
      </c>
      <c r="CK40" s="173"/>
      <c r="CL40" s="26">
        <v>1</v>
      </c>
      <c r="CM40" s="26"/>
      <c r="CN40" s="26">
        <v>1</v>
      </c>
      <c r="CO40" s="173"/>
      <c r="CP40" s="173"/>
      <c r="CQ40" s="173"/>
      <c r="CR40" s="173"/>
      <c r="CS40" s="13">
        <f t="shared" si="0"/>
        <v>9</v>
      </c>
      <c r="CT40" s="14">
        <f t="shared" si="1"/>
        <v>9</v>
      </c>
      <c r="CU40" s="15">
        <f t="shared" si="3"/>
        <v>9.7826086956521743E-2</v>
      </c>
      <c r="CV40" s="14">
        <f t="shared" si="2"/>
        <v>7</v>
      </c>
      <c r="CW40" s="15">
        <f t="shared" si="4"/>
        <v>0.1891891891891892</v>
      </c>
      <c r="CX40" s="16"/>
      <c r="CY40" s="16"/>
    </row>
    <row r="41" spans="1:103" ht="13.75" customHeight="1" x14ac:dyDescent="0.15">
      <c r="A41" s="10" t="s">
        <v>51</v>
      </c>
      <c r="B41" s="263"/>
      <c r="C41" s="263"/>
      <c r="D41" s="263"/>
      <c r="E41" s="263"/>
      <c r="F41" s="263"/>
      <c r="G41" s="263"/>
      <c r="H41" s="263"/>
      <c r="I41" s="263"/>
      <c r="J41" s="264">
        <v>2</v>
      </c>
      <c r="K41" s="264">
        <v>1</v>
      </c>
      <c r="L41" s="263"/>
      <c r="M41" s="263"/>
      <c r="N41" s="263"/>
      <c r="O41" s="263"/>
      <c r="P41" s="263"/>
      <c r="Q41" s="264">
        <v>1</v>
      </c>
      <c r="R41" s="264">
        <v>3</v>
      </c>
      <c r="S41" s="264">
        <v>1</v>
      </c>
      <c r="T41" s="263"/>
      <c r="U41" s="263"/>
      <c r="V41" s="264">
        <v>1</v>
      </c>
      <c r="W41" s="264">
        <v>1</v>
      </c>
      <c r="X41" s="263"/>
      <c r="Y41" s="264">
        <v>5</v>
      </c>
      <c r="Z41" s="264">
        <v>10</v>
      </c>
      <c r="AA41" s="264">
        <v>2</v>
      </c>
      <c r="AB41" s="264">
        <v>4</v>
      </c>
      <c r="AC41" s="264">
        <v>8</v>
      </c>
      <c r="AD41" s="264">
        <v>14</v>
      </c>
      <c r="AE41" s="264">
        <v>8</v>
      </c>
      <c r="AF41" s="264">
        <v>5</v>
      </c>
      <c r="AG41" s="264">
        <v>9</v>
      </c>
      <c r="AH41" s="264">
        <v>4</v>
      </c>
      <c r="AI41" s="264">
        <v>6</v>
      </c>
      <c r="AJ41" s="264">
        <v>21</v>
      </c>
      <c r="AK41" s="264">
        <v>12</v>
      </c>
      <c r="AL41" s="264">
        <v>17</v>
      </c>
      <c r="AM41" s="264">
        <v>4</v>
      </c>
      <c r="AN41" s="264">
        <v>2</v>
      </c>
      <c r="AO41" s="264">
        <v>7</v>
      </c>
      <c r="AP41" s="264">
        <v>9</v>
      </c>
      <c r="AQ41" s="264">
        <v>1</v>
      </c>
      <c r="AR41" s="264">
        <v>22</v>
      </c>
      <c r="AS41" s="264">
        <v>7</v>
      </c>
      <c r="AT41" s="264">
        <v>3</v>
      </c>
      <c r="AU41" s="264">
        <v>2</v>
      </c>
      <c r="AV41" s="264">
        <v>4</v>
      </c>
      <c r="AW41" s="264">
        <v>4</v>
      </c>
      <c r="AX41" s="264">
        <v>4</v>
      </c>
      <c r="AY41" s="264">
        <v>8</v>
      </c>
      <c r="AZ41" s="264">
        <v>71</v>
      </c>
      <c r="BA41" s="263"/>
      <c r="BB41" s="264">
        <v>6</v>
      </c>
      <c r="BC41" s="264">
        <v>17</v>
      </c>
      <c r="BD41" s="264">
        <v>16</v>
      </c>
      <c r="BE41" s="264">
        <v>40</v>
      </c>
      <c r="BF41" s="264">
        <v>24</v>
      </c>
      <c r="BG41" s="264">
        <v>29</v>
      </c>
      <c r="BH41" s="264">
        <v>30</v>
      </c>
      <c r="BI41" s="264">
        <v>24</v>
      </c>
      <c r="BJ41" s="264">
        <v>55</v>
      </c>
      <c r="BK41" s="264">
        <v>41</v>
      </c>
      <c r="BL41" s="264">
        <v>33</v>
      </c>
      <c r="BM41" s="264">
        <v>44</v>
      </c>
      <c r="BN41" s="264">
        <v>11</v>
      </c>
      <c r="BO41" s="264">
        <v>56</v>
      </c>
      <c r="BP41" s="264">
        <v>29</v>
      </c>
      <c r="BQ41" s="264">
        <v>69</v>
      </c>
      <c r="BR41" s="264">
        <v>50</v>
      </c>
      <c r="BS41" s="264">
        <v>56</v>
      </c>
      <c r="BT41" s="264">
        <v>57</v>
      </c>
      <c r="BU41" s="264">
        <v>57</v>
      </c>
      <c r="BV41" s="264">
        <v>41</v>
      </c>
      <c r="BW41" s="264">
        <v>48</v>
      </c>
      <c r="BX41" s="264">
        <v>76</v>
      </c>
      <c r="BY41" s="264">
        <v>53</v>
      </c>
      <c r="BZ41" s="264">
        <v>66</v>
      </c>
      <c r="CA41" s="264">
        <v>77</v>
      </c>
      <c r="CB41" s="264">
        <v>43</v>
      </c>
      <c r="CC41" s="264">
        <v>31</v>
      </c>
      <c r="CD41" s="264">
        <v>78</v>
      </c>
      <c r="CE41" s="264">
        <v>25</v>
      </c>
      <c r="CF41" s="264">
        <v>49</v>
      </c>
      <c r="CG41" s="264">
        <v>69</v>
      </c>
      <c r="CH41" s="174">
        <v>42</v>
      </c>
      <c r="CI41" s="23">
        <v>81</v>
      </c>
      <c r="CJ41" s="174">
        <v>25</v>
      </c>
      <c r="CK41" s="174">
        <v>65</v>
      </c>
      <c r="CL41" s="174">
        <v>41</v>
      </c>
      <c r="CM41" s="174">
        <v>49</v>
      </c>
      <c r="CN41" s="174">
        <v>34</v>
      </c>
      <c r="CO41" s="173">
        <v>31</v>
      </c>
      <c r="CP41" s="173"/>
      <c r="CQ41" s="173"/>
      <c r="CR41" s="173"/>
      <c r="CS41" s="13">
        <f t="shared" si="0"/>
        <v>75</v>
      </c>
      <c r="CT41" s="14">
        <f t="shared" si="1"/>
        <v>2051</v>
      </c>
      <c r="CU41" s="15">
        <f t="shared" si="3"/>
        <v>22.293478260869566</v>
      </c>
      <c r="CV41" s="14">
        <f t="shared" si="2"/>
        <v>1729</v>
      </c>
      <c r="CW41" s="15">
        <f t="shared" si="4"/>
        <v>46.729729729729726</v>
      </c>
      <c r="CX41" s="16"/>
      <c r="CY41" s="16"/>
    </row>
    <row r="42" spans="1:103" ht="13.75" customHeight="1" x14ac:dyDescent="0.15">
      <c r="A42" s="10" t="s">
        <v>52</v>
      </c>
      <c r="B42" s="263"/>
      <c r="C42" s="263"/>
      <c r="D42" s="263"/>
      <c r="E42" s="264">
        <v>1</v>
      </c>
      <c r="F42" s="263"/>
      <c r="G42" s="263"/>
      <c r="H42" s="263"/>
      <c r="I42" s="263"/>
      <c r="J42" s="263"/>
      <c r="K42" s="264">
        <v>1</v>
      </c>
      <c r="L42" s="264">
        <v>2</v>
      </c>
      <c r="M42" s="263"/>
      <c r="N42" s="263"/>
      <c r="O42" s="264">
        <v>5</v>
      </c>
      <c r="P42" s="263"/>
      <c r="Q42" s="264">
        <v>1</v>
      </c>
      <c r="R42" s="263"/>
      <c r="S42" s="264">
        <v>2</v>
      </c>
      <c r="T42" s="264">
        <v>1</v>
      </c>
      <c r="U42" s="263"/>
      <c r="V42" s="264">
        <v>1</v>
      </c>
      <c r="W42" s="263"/>
      <c r="X42" s="263"/>
      <c r="Y42" s="264">
        <v>2</v>
      </c>
      <c r="Z42" s="264">
        <v>3</v>
      </c>
      <c r="AA42" s="264">
        <v>3</v>
      </c>
      <c r="AB42" s="264">
        <v>4</v>
      </c>
      <c r="AC42" s="264">
        <v>6</v>
      </c>
      <c r="AD42" s="264">
        <v>4</v>
      </c>
      <c r="AE42" s="264">
        <v>11</v>
      </c>
      <c r="AF42" s="264">
        <v>7</v>
      </c>
      <c r="AG42" s="264">
        <v>13</v>
      </c>
      <c r="AH42" s="264">
        <v>3</v>
      </c>
      <c r="AI42" s="264">
        <v>2</v>
      </c>
      <c r="AJ42" s="264">
        <v>6</v>
      </c>
      <c r="AK42" s="263"/>
      <c r="AL42" s="264">
        <v>3</v>
      </c>
      <c r="AM42" s="264">
        <v>1</v>
      </c>
      <c r="AN42" s="263"/>
      <c r="AO42" s="264">
        <v>2</v>
      </c>
      <c r="AP42" s="263"/>
      <c r="AQ42" s="263"/>
      <c r="AR42" s="264">
        <v>1</v>
      </c>
      <c r="AS42" s="264">
        <v>2</v>
      </c>
      <c r="AT42" s="263"/>
      <c r="AU42" s="263"/>
      <c r="AV42" s="264">
        <v>1</v>
      </c>
      <c r="AW42" s="264">
        <v>1</v>
      </c>
      <c r="AX42" s="264">
        <v>2</v>
      </c>
      <c r="AY42" s="263"/>
      <c r="AZ42" s="264">
        <v>1</v>
      </c>
      <c r="BA42" s="264">
        <v>1</v>
      </c>
      <c r="BB42" s="264">
        <v>1</v>
      </c>
      <c r="BC42" s="264">
        <v>1</v>
      </c>
      <c r="BD42" s="264">
        <v>3</v>
      </c>
      <c r="BE42" s="11">
        <v>23</v>
      </c>
      <c r="BF42" s="264">
        <v>6</v>
      </c>
      <c r="BG42" s="264">
        <v>22</v>
      </c>
      <c r="BH42" s="264">
        <v>6</v>
      </c>
      <c r="BI42" s="264">
        <v>3</v>
      </c>
      <c r="BJ42" s="264">
        <v>10</v>
      </c>
      <c r="BK42" s="264">
        <v>8</v>
      </c>
      <c r="BL42" s="264">
        <v>2</v>
      </c>
      <c r="BM42" s="264">
        <v>7</v>
      </c>
      <c r="BN42" s="264">
        <v>1</v>
      </c>
      <c r="BO42" s="264">
        <v>19</v>
      </c>
      <c r="BP42" s="264">
        <v>11</v>
      </c>
      <c r="BQ42" s="264">
        <v>13</v>
      </c>
      <c r="BR42" s="264">
        <v>4</v>
      </c>
      <c r="BS42" s="264">
        <v>17</v>
      </c>
      <c r="BT42" s="264">
        <v>9</v>
      </c>
      <c r="BU42" s="264">
        <v>17</v>
      </c>
      <c r="BV42" s="264">
        <v>12</v>
      </c>
      <c r="BW42" s="264">
        <v>7</v>
      </c>
      <c r="BX42" s="264">
        <v>3</v>
      </c>
      <c r="BY42" s="264">
        <v>12</v>
      </c>
      <c r="BZ42" s="264">
        <v>6</v>
      </c>
      <c r="CA42" s="264">
        <v>11</v>
      </c>
      <c r="CB42" s="264">
        <v>5</v>
      </c>
      <c r="CC42" s="264">
        <v>3</v>
      </c>
      <c r="CD42" s="264">
        <v>1</v>
      </c>
      <c r="CE42" s="264">
        <v>3</v>
      </c>
      <c r="CF42" s="264">
        <v>6</v>
      </c>
      <c r="CG42" s="264">
        <v>9</v>
      </c>
      <c r="CH42" s="174">
        <v>2</v>
      </c>
      <c r="CI42" s="174">
        <v>6</v>
      </c>
      <c r="CJ42" s="174">
        <v>5</v>
      </c>
      <c r="CK42" s="174">
        <v>5</v>
      </c>
      <c r="CL42" s="174">
        <v>3</v>
      </c>
      <c r="CM42" s="174">
        <v>1</v>
      </c>
      <c r="CN42" s="174">
        <v>4</v>
      </c>
      <c r="CO42" s="173">
        <v>2</v>
      </c>
      <c r="CP42" s="173"/>
      <c r="CQ42" s="173"/>
      <c r="CR42" s="173"/>
      <c r="CS42" s="13">
        <f t="shared" si="0"/>
        <v>70</v>
      </c>
      <c r="CT42" s="14">
        <f t="shared" si="1"/>
        <v>382</v>
      </c>
      <c r="CU42" s="15">
        <f t="shared" si="3"/>
        <v>4.1521739130434785</v>
      </c>
      <c r="CV42" s="14">
        <f t="shared" si="2"/>
        <v>284</v>
      </c>
      <c r="CW42" s="15">
        <f t="shared" si="4"/>
        <v>7.6756756756756754</v>
      </c>
      <c r="CX42" s="16"/>
      <c r="CY42" s="16"/>
    </row>
    <row r="43" spans="1:103" ht="13.75" customHeight="1" x14ac:dyDescent="0.15">
      <c r="A43" s="10" t="s">
        <v>53</v>
      </c>
      <c r="B43" s="263"/>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63"/>
      <c r="BM43" s="20"/>
      <c r="BN43" s="263"/>
      <c r="BO43" s="263"/>
      <c r="BP43" s="263"/>
      <c r="BQ43" s="263"/>
      <c r="BR43" s="263"/>
      <c r="BS43" s="263"/>
      <c r="BT43" s="263"/>
      <c r="BU43" s="263"/>
      <c r="BV43" s="263"/>
      <c r="BW43" s="263"/>
      <c r="BX43" s="263"/>
      <c r="BY43" s="263"/>
      <c r="BZ43" s="263"/>
      <c r="CA43" s="263"/>
      <c r="CB43" s="263"/>
      <c r="CC43" s="263"/>
      <c r="CD43" s="263"/>
      <c r="CE43" s="263"/>
      <c r="CF43" s="263"/>
      <c r="CG43" s="263"/>
      <c r="CH43" s="173"/>
      <c r="CI43" s="28"/>
      <c r="CJ43" s="173"/>
      <c r="CK43" s="173"/>
      <c r="CL43" s="26">
        <v>1</v>
      </c>
      <c r="CM43" s="26"/>
      <c r="CN43" s="26"/>
      <c r="CO43" s="173"/>
      <c r="CP43" s="173"/>
      <c r="CQ43" s="173"/>
      <c r="CR43" s="173"/>
      <c r="CS43" s="13">
        <f t="shared" si="0"/>
        <v>1</v>
      </c>
      <c r="CT43" s="14">
        <f t="shared" si="1"/>
        <v>1</v>
      </c>
      <c r="CU43" s="15">
        <f t="shared" si="3"/>
        <v>1.0869565217391304E-2</v>
      </c>
      <c r="CV43" s="14">
        <f t="shared" si="2"/>
        <v>1</v>
      </c>
      <c r="CW43" s="15">
        <f t="shared" si="4"/>
        <v>2.7027027027027029E-2</v>
      </c>
      <c r="CX43" s="16"/>
      <c r="CY43" s="16"/>
    </row>
    <row r="44" spans="1:103" ht="13.75" customHeight="1" x14ac:dyDescent="0.15">
      <c r="A44" s="10" t="s">
        <v>54</v>
      </c>
      <c r="B44" s="263"/>
      <c r="C44" s="263"/>
      <c r="D44" s="263"/>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11">
        <v>1</v>
      </c>
      <c r="BN44" s="263"/>
      <c r="BO44" s="263"/>
      <c r="BP44" s="263"/>
      <c r="BQ44" s="263"/>
      <c r="BR44" s="263"/>
      <c r="BS44" s="263"/>
      <c r="BT44" s="263"/>
      <c r="BU44" s="263"/>
      <c r="BV44" s="263"/>
      <c r="BW44" s="263"/>
      <c r="BX44" s="263"/>
      <c r="BY44" s="263"/>
      <c r="BZ44" s="263"/>
      <c r="CA44" s="263"/>
      <c r="CB44" s="263"/>
      <c r="CC44" s="263"/>
      <c r="CD44" s="263"/>
      <c r="CE44" s="263"/>
      <c r="CF44" s="263"/>
      <c r="CG44" s="263"/>
      <c r="CH44" s="173"/>
      <c r="CI44" s="23">
        <v>1</v>
      </c>
      <c r="CJ44" s="173"/>
      <c r="CK44" s="173"/>
      <c r="CL44" s="173"/>
      <c r="CM44" s="173"/>
      <c r="CN44" s="173"/>
      <c r="CO44" s="173"/>
      <c r="CP44" s="173"/>
      <c r="CQ44" s="173"/>
      <c r="CR44" s="173"/>
      <c r="CS44" s="13">
        <f t="shared" si="0"/>
        <v>2</v>
      </c>
      <c r="CT44" s="14">
        <f t="shared" si="1"/>
        <v>2</v>
      </c>
      <c r="CU44" s="15">
        <f t="shared" si="3"/>
        <v>2.1739130434782608E-2</v>
      </c>
      <c r="CV44" s="14">
        <f t="shared" si="2"/>
        <v>2</v>
      </c>
      <c r="CW44" s="15">
        <f t="shared" si="4"/>
        <v>5.4054054054054057E-2</v>
      </c>
      <c r="CX44" s="16"/>
      <c r="CY44" s="16"/>
    </row>
    <row r="45" spans="1:103" ht="13.75" customHeight="1" x14ac:dyDescent="0.15">
      <c r="A45" s="10" t="s">
        <v>55</v>
      </c>
      <c r="B45" s="263"/>
      <c r="C45" s="263"/>
      <c r="D45" s="263"/>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0"/>
      <c r="BN45" s="263"/>
      <c r="BO45" s="263"/>
      <c r="BP45" s="263"/>
      <c r="BQ45" s="263"/>
      <c r="BR45" s="263"/>
      <c r="BS45" s="263"/>
      <c r="BT45" s="263"/>
      <c r="BU45" s="263"/>
      <c r="BV45" s="263"/>
      <c r="BW45" s="263"/>
      <c r="BX45" s="263"/>
      <c r="BY45" s="263"/>
      <c r="BZ45" s="263"/>
      <c r="CA45" s="11">
        <v>1</v>
      </c>
      <c r="CB45" s="263"/>
      <c r="CC45" s="263"/>
      <c r="CD45" s="263"/>
      <c r="CE45" s="263"/>
      <c r="CF45" s="263"/>
      <c r="CG45" s="263"/>
      <c r="CH45" s="173"/>
      <c r="CI45" s="173"/>
      <c r="CJ45" s="173"/>
      <c r="CK45" s="173"/>
      <c r="CL45" s="173"/>
      <c r="CM45" s="173"/>
      <c r="CN45" s="173"/>
      <c r="CO45" s="173"/>
      <c r="CP45" s="173"/>
      <c r="CQ45" s="173"/>
      <c r="CR45" s="173"/>
      <c r="CS45" s="13">
        <f t="shared" si="0"/>
        <v>1</v>
      </c>
      <c r="CT45" s="14">
        <f t="shared" si="1"/>
        <v>1</v>
      </c>
      <c r="CU45" s="15">
        <f t="shared" si="3"/>
        <v>1.0869565217391304E-2</v>
      </c>
      <c r="CV45" s="14">
        <f t="shared" si="2"/>
        <v>1</v>
      </c>
      <c r="CW45" s="15">
        <f t="shared" si="4"/>
        <v>2.7027027027027029E-2</v>
      </c>
      <c r="CX45" s="16"/>
      <c r="CY45" s="16"/>
    </row>
    <row r="46" spans="1:103" ht="13.75" customHeight="1" x14ac:dyDescent="0.15">
      <c r="A46" s="10" t="s">
        <v>56</v>
      </c>
      <c r="B46" s="263"/>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0"/>
      <c r="BN46" s="263"/>
      <c r="BO46" s="263"/>
      <c r="BP46" s="263"/>
      <c r="BQ46" s="263"/>
      <c r="BR46" s="263"/>
      <c r="BS46" s="263"/>
      <c r="BT46" s="263"/>
      <c r="BU46" s="263"/>
      <c r="BV46" s="263"/>
      <c r="BW46" s="263"/>
      <c r="BX46" s="263"/>
      <c r="BY46" s="263"/>
      <c r="BZ46" s="263"/>
      <c r="CA46" s="18">
        <v>46</v>
      </c>
      <c r="CB46" s="18">
        <v>15</v>
      </c>
      <c r="CC46" s="263"/>
      <c r="CD46" s="263"/>
      <c r="CE46" s="18">
        <v>65</v>
      </c>
      <c r="CF46" s="18">
        <v>3</v>
      </c>
      <c r="CG46" s="18">
        <v>28</v>
      </c>
      <c r="CH46" s="26">
        <v>28</v>
      </c>
      <c r="CI46" s="26">
        <v>31</v>
      </c>
      <c r="CJ46" s="26">
        <v>41</v>
      </c>
      <c r="CK46" s="26">
        <v>55</v>
      </c>
      <c r="CL46" s="26">
        <v>19</v>
      </c>
      <c r="CM46" s="242">
        <v>71</v>
      </c>
      <c r="CN46" s="244">
        <v>102</v>
      </c>
      <c r="CO46" s="261">
        <v>8</v>
      </c>
      <c r="CP46" s="24"/>
      <c r="CQ46" s="24"/>
      <c r="CR46" s="24"/>
      <c r="CS46" s="13">
        <f t="shared" si="0"/>
        <v>13</v>
      </c>
      <c r="CT46" s="14">
        <f t="shared" si="1"/>
        <v>512</v>
      </c>
      <c r="CU46" s="15">
        <f t="shared" si="3"/>
        <v>5.5652173913043477</v>
      </c>
      <c r="CV46" s="14">
        <f t="shared" si="2"/>
        <v>512</v>
      </c>
      <c r="CW46" s="15">
        <f t="shared" si="4"/>
        <v>13.837837837837839</v>
      </c>
      <c r="CX46" s="16"/>
      <c r="CY46" s="16"/>
    </row>
    <row r="47" spans="1:103" ht="13.75" customHeight="1" x14ac:dyDescent="0.15">
      <c r="A47" s="10" t="s">
        <v>57</v>
      </c>
      <c r="B47" s="263"/>
      <c r="C47" s="263"/>
      <c r="D47" s="263"/>
      <c r="E47" s="263"/>
      <c r="F47" s="263"/>
      <c r="G47" s="263"/>
      <c r="H47" s="263"/>
      <c r="I47" s="263"/>
      <c r="J47" s="263"/>
      <c r="K47" s="263"/>
      <c r="L47" s="263"/>
      <c r="M47" s="263"/>
      <c r="N47" s="263"/>
      <c r="O47" s="263"/>
      <c r="P47" s="263"/>
      <c r="Q47" s="263"/>
      <c r="R47" s="263"/>
      <c r="S47" s="263"/>
      <c r="T47" s="264">
        <v>1</v>
      </c>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c r="BB47" s="263"/>
      <c r="BC47" s="263"/>
      <c r="BD47" s="263"/>
      <c r="BE47" s="263"/>
      <c r="BF47" s="263"/>
      <c r="BG47" s="264">
        <v>1</v>
      </c>
      <c r="BH47" s="263"/>
      <c r="BI47" s="263"/>
      <c r="BJ47" s="263"/>
      <c r="BK47" s="263"/>
      <c r="BL47" s="263"/>
      <c r="BM47" s="263"/>
      <c r="BN47" s="263"/>
      <c r="BO47" s="263"/>
      <c r="BP47" s="263"/>
      <c r="BQ47" s="263"/>
      <c r="BR47" s="263"/>
      <c r="BS47" s="263"/>
      <c r="BT47" s="263"/>
      <c r="BU47" s="263"/>
      <c r="BV47" s="263"/>
      <c r="BW47" s="263"/>
      <c r="BX47" s="263"/>
      <c r="BY47" s="263"/>
      <c r="BZ47" s="263"/>
      <c r="CA47" s="11">
        <v>3</v>
      </c>
      <c r="CB47" s="263"/>
      <c r="CC47" s="263"/>
      <c r="CD47" s="263"/>
      <c r="CE47" s="263"/>
      <c r="CF47" s="263"/>
      <c r="CG47" s="263"/>
      <c r="CH47" s="173"/>
      <c r="CI47" s="173"/>
      <c r="CJ47" s="173"/>
      <c r="CK47" s="173"/>
      <c r="CL47" s="173"/>
      <c r="CM47" s="173"/>
      <c r="CN47" s="253">
        <v>6</v>
      </c>
      <c r="CO47" s="173"/>
      <c r="CP47" s="173"/>
      <c r="CQ47" s="173"/>
      <c r="CR47" s="173"/>
      <c r="CS47" s="13">
        <f t="shared" si="0"/>
        <v>4</v>
      </c>
      <c r="CT47" s="14">
        <f t="shared" si="1"/>
        <v>11</v>
      </c>
      <c r="CU47" s="15">
        <f t="shared" si="3"/>
        <v>0.11956521739130435</v>
      </c>
      <c r="CV47" s="14">
        <f t="shared" si="2"/>
        <v>10</v>
      </c>
      <c r="CW47" s="15">
        <f t="shared" si="4"/>
        <v>0.27027027027027029</v>
      </c>
      <c r="CX47" s="16"/>
      <c r="CY47" s="16"/>
    </row>
    <row r="48" spans="1:103" ht="13.75" customHeight="1" x14ac:dyDescent="0.15">
      <c r="A48" s="10" t="s">
        <v>58</v>
      </c>
      <c r="B48" s="263"/>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3"/>
      <c r="BD48" s="263"/>
      <c r="BE48" s="263"/>
      <c r="BF48" s="263"/>
      <c r="BG48" s="263"/>
      <c r="BH48" s="263"/>
      <c r="BI48" s="263"/>
      <c r="BJ48" s="263"/>
      <c r="BK48" s="263"/>
      <c r="BL48" s="263"/>
      <c r="BM48" s="263"/>
      <c r="BN48" s="263"/>
      <c r="BO48" s="263"/>
      <c r="BP48" s="263"/>
      <c r="BQ48" s="263"/>
      <c r="BR48" s="263"/>
      <c r="BS48" s="263"/>
      <c r="BT48" s="263"/>
      <c r="BU48" s="263"/>
      <c r="BV48" s="263"/>
      <c r="BW48" s="263"/>
      <c r="BX48" s="263"/>
      <c r="BY48" s="263"/>
      <c r="BZ48" s="263"/>
      <c r="CA48" s="263"/>
      <c r="CB48" s="27" t="s">
        <v>12</v>
      </c>
      <c r="CC48" s="263"/>
      <c r="CD48" s="263"/>
      <c r="CE48" s="263"/>
      <c r="CF48" s="263"/>
      <c r="CG48" s="263"/>
      <c r="CH48" s="173"/>
      <c r="CI48" s="173"/>
      <c r="CJ48" s="173"/>
      <c r="CK48" s="173"/>
      <c r="CL48" s="173"/>
      <c r="CM48" s="173"/>
      <c r="CN48" s="173"/>
      <c r="CO48" s="173"/>
      <c r="CP48" s="173"/>
      <c r="CQ48" s="173"/>
      <c r="CR48" s="173"/>
      <c r="CS48" s="13">
        <f t="shared" si="0"/>
        <v>0</v>
      </c>
      <c r="CT48" s="14">
        <f t="shared" si="1"/>
        <v>0</v>
      </c>
      <c r="CU48" s="15">
        <f t="shared" si="3"/>
        <v>0</v>
      </c>
      <c r="CV48" s="14">
        <f t="shared" si="2"/>
        <v>0</v>
      </c>
      <c r="CW48" s="15">
        <f t="shared" si="4"/>
        <v>0</v>
      </c>
      <c r="CX48" s="16"/>
      <c r="CY48" s="16"/>
    </row>
    <row r="49" spans="1:103" ht="13.75" customHeight="1" x14ac:dyDescent="0.15">
      <c r="A49" s="10" t="s">
        <v>59</v>
      </c>
      <c r="B49" s="263"/>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4">
        <v>1</v>
      </c>
      <c r="AT49" s="264">
        <v>2</v>
      </c>
      <c r="AU49" s="263"/>
      <c r="AV49" s="263"/>
      <c r="AW49" s="263"/>
      <c r="AX49" s="263"/>
      <c r="AY49" s="263"/>
      <c r="AZ49" s="263"/>
      <c r="BA49" s="263"/>
      <c r="BB49" s="263"/>
      <c r="BC49" s="263"/>
      <c r="BD49" s="263"/>
      <c r="BE49" s="263"/>
      <c r="BF49" s="264">
        <v>1</v>
      </c>
      <c r="BG49" s="263"/>
      <c r="BH49" s="263"/>
      <c r="BI49" s="263"/>
      <c r="BJ49" s="263"/>
      <c r="BK49" s="263"/>
      <c r="BL49" s="263"/>
      <c r="BM49" s="263"/>
      <c r="BN49" s="263"/>
      <c r="BO49" s="263"/>
      <c r="BP49" s="263"/>
      <c r="BQ49" s="263"/>
      <c r="BR49" s="263"/>
      <c r="BS49" s="263"/>
      <c r="BT49" s="263"/>
      <c r="BU49" s="263"/>
      <c r="BV49" s="263"/>
      <c r="BW49" s="263"/>
      <c r="BX49" s="263"/>
      <c r="BY49" s="263"/>
      <c r="BZ49" s="263"/>
      <c r="CA49" s="263"/>
      <c r="CB49" s="263"/>
      <c r="CC49" s="263"/>
      <c r="CD49" s="263"/>
      <c r="CE49" s="263"/>
      <c r="CF49" s="263"/>
      <c r="CG49" s="263"/>
      <c r="CH49" s="173"/>
      <c r="CI49" s="173"/>
      <c r="CJ49" s="173"/>
      <c r="CK49" s="173"/>
      <c r="CL49" s="173"/>
      <c r="CM49" s="173"/>
      <c r="CN49" s="173"/>
      <c r="CO49" s="173"/>
      <c r="CP49" s="173"/>
      <c r="CQ49" s="173"/>
      <c r="CR49" s="173"/>
      <c r="CS49" s="13">
        <f t="shared" si="0"/>
        <v>3</v>
      </c>
      <c r="CT49" s="14">
        <f t="shared" si="1"/>
        <v>4</v>
      </c>
      <c r="CU49" s="15">
        <f t="shared" si="3"/>
        <v>4.3478260869565216E-2</v>
      </c>
      <c r="CV49" s="14">
        <f t="shared" si="2"/>
        <v>1</v>
      </c>
      <c r="CW49" s="15">
        <f t="shared" si="4"/>
        <v>2.7027027027027029E-2</v>
      </c>
      <c r="CX49" s="16"/>
      <c r="CY49" s="16"/>
    </row>
    <row r="50" spans="1:103" ht="13.75" customHeight="1" x14ac:dyDescent="0.15">
      <c r="A50" s="10" t="s">
        <v>60</v>
      </c>
      <c r="B50" s="263"/>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c r="BB50" s="264">
        <v>1</v>
      </c>
      <c r="BC50" s="263"/>
      <c r="BD50" s="263"/>
      <c r="BE50" s="263"/>
      <c r="BF50" s="263"/>
      <c r="BG50" s="11">
        <v>2</v>
      </c>
      <c r="BH50" s="263"/>
      <c r="BI50" s="263"/>
      <c r="BJ50" s="263"/>
      <c r="BK50" s="263"/>
      <c r="BL50" s="263"/>
      <c r="BM50" s="263"/>
      <c r="BN50" s="263"/>
      <c r="BO50" s="263"/>
      <c r="BP50" s="263"/>
      <c r="BQ50" s="263"/>
      <c r="BR50" s="263"/>
      <c r="BS50" s="263"/>
      <c r="BT50" s="263"/>
      <c r="BU50" s="263"/>
      <c r="BV50" s="263"/>
      <c r="BW50" s="263"/>
      <c r="BX50" s="263"/>
      <c r="BY50" s="263"/>
      <c r="BZ50" s="263"/>
      <c r="CA50" s="263"/>
      <c r="CB50" s="263"/>
      <c r="CC50" s="263"/>
      <c r="CD50" s="263"/>
      <c r="CE50" s="263"/>
      <c r="CF50" s="263"/>
      <c r="CG50" s="263"/>
      <c r="CH50" s="173"/>
      <c r="CI50" s="173"/>
      <c r="CJ50" s="173"/>
      <c r="CK50" s="173"/>
      <c r="CL50" s="173"/>
      <c r="CM50" s="173"/>
      <c r="CN50" s="173"/>
      <c r="CO50" s="173"/>
      <c r="CP50" s="173"/>
      <c r="CQ50" s="173"/>
      <c r="CR50" s="173"/>
      <c r="CS50" s="13">
        <f t="shared" si="0"/>
        <v>2</v>
      </c>
      <c r="CT50" s="14">
        <f t="shared" si="1"/>
        <v>3</v>
      </c>
      <c r="CU50" s="15">
        <f t="shared" si="3"/>
        <v>3.2608695652173912E-2</v>
      </c>
      <c r="CV50" s="14">
        <f t="shared" si="2"/>
        <v>2</v>
      </c>
      <c r="CW50" s="15">
        <f t="shared" si="4"/>
        <v>5.4054054054054057E-2</v>
      </c>
      <c r="CX50" s="16"/>
      <c r="CY50" s="16"/>
    </row>
    <row r="51" spans="1:103" ht="13.75" customHeight="1" x14ac:dyDescent="0.15">
      <c r="A51" s="10" t="s">
        <v>61</v>
      </c>
      <c r="B51" s="263"/>
      <c r="C51" s="263"/>
      <c r="D51" s="263"/>
      <c r="E51" s="263"/>
      <c r="F51" s="263"/>
      <c r="G51" s="263"/>
      <c r="H51" s="263"/>
      <c r="I51" s="263"/>
      <c r="J51" s="263"/>
      <c r="K51" s="263"/>
      <c r="L51" s="263"/>
      <c r="M51" s="263"/>
      <c r="N51" s="263"/>
      <c r="O51" s="263"/>
      <c r="P51" s="263"/>
      <c r="Q51" s="263"/>
      <c r="R51" s="263"/>
      <c r="S51" s="263"/>
      <c r="T51" s="263"/>
      <c r="U51" s="263"/>
      <c r="V51" s="263"/>
      <c r="W51" s="263"/>
      <c r="X51" s="263"/>
      <c r="Y51" s="264">
        <v>1</v>
      </c>
      <c r="Z51" s="263"/>
      <c r="AA51" s="263"/>
      <c r="AB51" s="264">
        <v>7</v>
      </c>
      <c r="AC51" s="263"/>
      <c r="AD51" s="264">
        <v>1</v>
      </c>
      <c r="AE51" s="263"/>
      <c r="AF51" s="263"/>
      <c r="AG51" s="263"/>
      <c r="AH51" s="263"/>
      <c r="AI51" s="263"/>
      <c r="AJ51" s="263"/>
      <c r="AK51" s="263"/>
      <c r="AL51" s="264">
        <v>7</v>
      </c>
      <c r="AM51" s="264">
        <v>2</v>
      </c>
      <c r="AN51" s="263"/>
      <c r="AO51" s="263"/>
      <c r="AP51" s="264">
        <v>3</v>
      </c>
      <c r="AQ51" s="264">
        <v>2</v>
      </c>
      <c r="AR51" s="263"/>
      <c r="AS51" s="263"/>
      <c r="AT51" s="263"/>
      <c r="AU51" s="264">
        <v>11</v>
      </c>
      <c r="AV51" s="263"/>
      <c r="AW51" s="265" t="s">
        <v>47</v>
      </c>
      <c r="AX51" s="264">
        <v>55</v>
      </c>
      <c r="AY51" s="264">
        <v>9</v>
      </c>
      <c r="AZ51" s="264">
        <v>6</v>
      </c>
      <c r="BA51" s="264">
        <v>2</v>
      </c>
      <c r="BB51" s="264">
        <v>41</v>
      </c>
      <c r="BC51" s="264">
        <v>8</v>
      </c>
      <c r="BD51" s="265" t="s">
        <v>47</v>
      </c>
      <c r="BE51" s="264">
        <v>3</v>
      </c>
      <c r="BF51" s="264">
        <v>1435</v>
      </c>
      <c r="BG51" s="264">
        <v>163</v>
      </c>
      <c r="BH51" s="264">
        <v>1887</v>
      </c>
      <c r="BI51" s="264">
        <v>80</v>
      </c>
      <c r="BJ51" s="264">
        <v>5</v>
      </c>
      <c r="BK51" s="264">
        <v>4</v>
      </c>
      <c r="BL51" s="264">
        <v>67</v>
      </c>
      <c r="BM51" s="264">
        <v>133</v>
      </c>
      <c r="BN51" s="264">
        <v>5976</v>
      </c>
      <c r="BO51" s="264">
        <v>2318</v>
      </c>
      <c r="BP51" s="264">
        <v>2</v>
      </c>
      <c r="BQ51" s="264">
        <v>3670</v>
      </c>
      <c r="BR51" s="264">
        <v>3</v>
      </c>
      <c r="BS51" s="264">
        <v>36</v>
      </c>
      <c r="BT51" s="264">
        <v>348</v>
      </c>
      <c r="BU51" s="265" t="s">
        <v>12</v>
      </c>
      <c r="BV51" s="264">
        <v>1099</v>
      </c>
      <c r="BW51" s="264">
        <v>3</v>
      </c>
      <c r="BX51" s="264">
        <v>4</v>
      </c>
      <c r="BY51" s="264">
        <v>2</v>
      </c>
      <c r="BZ51" s="264">
        <v>2</v>
      </c>
      <c r="CA51" s="11">
        <v>7971</v>
      </c>
      <c r="CB51" s="264">
        <v>1842</v>
      </c>
      <c r="CC51" s="264">
        <v>4</v>
      </c>
      <c r="CD51" s="264">
        <v>73</v>
      </c>
      <c r="CE51" s="264">
        <v>7909</v>
      </c>
      <c r="CF51" s="264">
        <v>10</v>
      </c>
      <c r="CG51" s="264">
        <v>1</v>
      </c>
      <c r="CH51" s="174">
        <v>94</v>
      </c>
      <c r="CI51" s="174">
        <v>3</v>
      </c>
      <c r="CJ51" s="174">
        <v>10</v>
      </c>
      <c r="CK51" s="174">
        <v>83</v>
      </c>
      <c r="CL51" s="174">
        <v>156</v>
      </c>
      <c r="CM51" s="174">
        <v>344</v>
      </c>
      <c r="CN51" s="174">
        <v>147</v>
      </c>
      <c r="CO51" s="173">
        <v>32</v>
      </c>
      <c r="CP51" s="173"/>
      <c r="CQ51" s="173"/>
      <c r="CR51" s="173"/>
      <c r="CS51" s="13">
        <f t="shared" si="0"/>
        <v>50</v>
      </c>
      <c r="CT51" s="14">
        <f t="shared" si="1"/>
        <v>36074</v>
      </c>
      <c r="CU51" s="15">
        <f t="shared" si="3"/>
        <v>392.10869565217394</v>
      </c>
      <c r="CV51" s="14">
        <f t="shared" si="2"/>
        <v>35919</v>
      </c>
      <c r="CW51" s="15">
        <f t="shared" si="4"/>
        <v>970.78378378378375</v>
      </c>
      <c r="CX51" s="16"/>
      <c r="CY51" s="16"/>
    </row>
    <row r="52" spans="1:103" ht="13.75" customHeight="1" x14ac:dyDescent="0.15">
      <c r="A52" s="10" t="s">
        <v>62</v>
      </c>
      <c r="B52" s="265" t="s">
        <v>12</v>
      </c>
      <c r="C52" s="263"/>
      <c r="D52" s="263"/>
      <c r="E52" s="264">
        <v>2</v>
      </c>
      <c r="F52" s="263"/>
      <c r="G52" s="263"/>
      <c r="H52" s="264">
        <v>3</v>
      </c>
      <c r="I52" s="264">
        <v>3</v>
      </c>
      <c r="J52" s="263"/>
      <c r="K52" s="264">
        <v>1</v>
      </c>
      <c r="L52" s="263"/>
      <c r="M52" s="263"/>
      <c r="N52" s="264">
        <v>5</v>
      </c>
      <c r="O52" s="263"/>
      <c r="P52" s="263"/>
      <c r="Q52" s="263"/>
      <c r="R52" s="264">
        <v>5</v>
      </c>
      <c r="S52" s="263"/>
      <c r="T52" s="263"/>
      <c r="U52" s="263"/>
      <c r="V52" s="263"/>
      <c r="W52" s="263"/>
      <c r="X52" s="264">
        <v>4</v>
      </c>
      <c r="Y52" s="264">
        <v>1</v>
      </c>
      <c r="Z52" s="263"/>
      <c r="AA52" s="263"/>
      <c r="AB52" s="263"/>
      <c r="AC52" s="264">
        <v>3</v>
      </c>
      <c r="AD52" s="263"/>
      <c r="AE52" s="263"/>
      <c r="AF52" s="264">
        <v>1</v>
      </c>
      <c r="AG52" s="263"/>
      <c r="AH52" s="264">
        <v>2</v>
      </c>
      <c r="AI52" s="264">
        <v>4</v>
      </c>
      <c r="AJ52" s="263"/>
      <c r="AK52" s="263"/>
      <c r="AL52" s="263"/>
      <c r="AM52" s="264">
        <v>6</v>
      </c>
      <c r="AN52" s="263"/>
      <c r="AO52" s="263"/>
      <c r="AP52" s="263"/>
      <c r="AQ52" s="263"/>
      <c r="AR52" s="263"/>
      <c r="AS52" s="264">
        <v>4</v>
      </c>
      <c r="AT52" s="264">
        <v>25</v>
      </c>
      <c r="AU52" s="263"/>
      <c r="AV52" s="263"/>
      <c r="AW52" s="263"/>
      <c r="AX52" s="264">
        <v>8</v>
      </c>
      <c r="AY52" s="264">
        <v>3</v>
      </c>
      <c r="AZ52" s="264">
        <v>3</v>
      </c>
      <c r="BA52" s="264">
        <v>23</v>
      </c>
      <c r="BB52" s="264">
        <v>4</v>
      </c>
      <c r="BC52" s="264">
        <v>20</v>
      </c>
      <c r="BD52" s="263"/>
      <c r="BE52" s="264">
        <v>39</v>
      </c>
      <c r="BF52" s="264">
        <v>108</v>
      </c>
      <c r="BG52" s="264">
        <v>68</v>
      </c>
      <c r="BH52" s="264">
        <v>80</v>
      </c>
      <c r="BI52" s="264">
        <v>50</v>
      </c>
      <c r="BJ52" s="264">
        <v>159</v>
      </c>
      <c r="BK52" s="264">
        <v>44</v>
      </c>
      <c r="BL52" s="264">
        <v>193</v>
      </c>
      <c r="BM52" s="264">
        <v>195</v>
      </c>
      <c r="BN52" s="264">
        <v>268</v>
      </c>
      <c r="BO52" s="264">
        <v>271</v>
      </c>
      <c r="BP52" s="264">
        <v>9</v>
      </c>
      <c r="BQ52" s="264">
        <v>343</v>
      </c>
      <c r="BR52" s="264">
        <v>65</v>
      </c>
      <c r="BS52" s="264">
        <v>33</v>
      </c>
      <c r="BT52" s="264">
        <v>133</v>
      </c>
      <c r="BU52" s="25">
        <v>24</v>
      </c>
      <c r="BV52" s="264">
        <v>571</v>
      </c>
      <c r="BW52" s="264">
        <v>28</v>
      </c>
      <c r="BX52" s="264">
        <v>8</v>
      </c>
      <c r="BY52" s="264">
        <v>198</v>
      </c>
      <c r="BZ52" s="264">
        <v>8</v>
      </c>
      <c r="CA52" s="264">
        <v>132</v>
      </c>
      <c r="CB52" s="264">
        <v>140</v>
      </c>
      <c r="CC52" s="264">
        <v>38</v>
      </c>
      <c r="CD52" s="264">
        <v>297</v>
      </c>
      <c r="CE52" s="264">
        <v>174</v>
      </c>
      <c r="CF52" s="264">
        <v>44</v>
      </c>
      <c r="CG52" s="264">
        <v>65</v>
      </c>
      <c r="CH52" s="242">
        <v>1370</v>
      </c>
      <c r="CI52" s="174">
        <v>805</v>
      </c>
      <c r="CJ52" s="174">
        <v>19</v>
      </c>
      <c r="CK52" s="174">
        <v>437</v>
      </c>
      <c r="CL52" s="174">
        <v>327</v>
      </c>
      <c r="CM52" s="244">
        <v>3543</v>
      </c>
      <c r="CN52" s="174">
        <v>70</v>
      </c>
      <c r="CO52" s="173">
        <v>303</v>
      </c>
      <c r="CP52" s="173"/>
      <c r="CQ52" s="173"/>
      <c r="CR52" s="173"/>
      <c r="CS52" s="13">
        <f t="shared" si="0"/>
        <v>58</v>
      </c>
      <c r="CT52" s="14">
        <f t="shared" si="1"/>
        <v>10789</v>
      </c>
      <c r="CU52" s="15">
        <f t="shared" si="3"/>
        <v>117.27173913043478</v>
      </c>
      <c r="CV52" s="14">
        <f t="shared" si="2"/>
        <v>10659</v>
      </c>
      <c r="CW52" s="15">
        <f t="shared" si="4"/>
        <v>288.08108108108109</v>
      </c>
      <c r="CX52" s="16"/>
      <c r="CY52" s="16"/>
    </row>
    <row r="53" spans="1:103" ht="13.75" customHeight="1" x14ac:dyDescent="0.15">
      <c r="A53" s="10" t="s">
        <v>63</v>
      </c>
      <c r="B53" s="263"/>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3"/>
      <c r="AV53" s="263"/>
      <c r="AW53" s="263"/>
      <c r="AX53" s="263"/>
      <c r="AY53" s="263"/>
      <c r="AZ53" s="263"/>
      <c r="BA53" s="263"/>
      <c r="BB53" s="263"/>
      <c r="BC53" s="263"/>
      <c r="BD53" s="263"/>
      <c r="BE53" s="11">
        <v>1</v>
      </c>
      <c r="BF53" s="263"/>
      <c r="BG53" s="263"/>
      <c r="BH53" s="263"/>
      <c r="BI53" s="263"/>
      <c r="BJ53" s="263"/>
      <c r="BK53" s="263"/>
      <c r="BL53" s="263"/>
      <c r="BM53" s="263"/>
      <c r="BN53" s="263"/>
      <c r="BO53" s="263"/>
      <c r="BP53" s="263"/>
      <c r="BQ53" s="263"/>
      <c r="BR53" s="263"/>
      <c r="BS53" s="263"/>
      <c r="BT53" s="263"/>
      <c r="BU53" s="263"/>
      <c r="BV53" s="263"/>
      <c r="BW53" s="263"/>
      <c r="BX53" s="263"/>
      <c r="BY53" s="263"/>
      <c r="BZ53" s="263"/>
      <c r="CA53" s="263"/>
      <c r="CB53" s="263"/>
      <c r="CC53" s="263"/>
      <c r="CD53" s="11">
        <v>1</v>
      </c>
      <c r="CE53" s="263"/>
      <c r="CF53" s="263"/>
      <c r="CG53" s="263"/>
      <c r="CH53" s="173"/>
      <c r="CI53" s="173"/>
      <c r="CJ53" s="173"/>
      <c r="CK53" s="173"/>
      <c r="CL53" s="173"/>
      <c r="CM53" s="173"/>
      <c r="CN53" s="173"/>
      <c r="CO53" s="173"/>
      <c r="CP53" s="173"/>
      <c r="CQ53" s="173"/>
      <c r="CR53" s="173"/>
      <c r="CS53" s="13">
        <f t="shared" si="0"/>
        <v>2</v>
      </c>
      <c r="CT53" s="14">
        <f t="shared" si="1"/>
        <v>2</v>
      </c>
      <c r="CU53" s="15">
        <f t="shared" si="3"/>
        <v>2.1739130434782608E-2</v>
      </c>
      <c r="CV53" s="14">
        <f t="shared" si="2"/>
        <v>2</v>
      </c>
      <c r="CW53" s="15">
        <f t="shared" si="4"/>
        <v>5.4054054054054057E-2</v>
      </c>
      <c r="CX53" s="16"/>
      <c r="CY53" s="16"/>
    </row>
    <row r="54" spans="1:103" ht="13.75" customHeight="1" x14ac:dyDescent="0.15">
      <c r="A54" s="10" t="s">
        <v>64</v>
      </c>
      <c r="B54" s="263"/>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3"/>
      <c r="AV54" s="263"/>
      <c r="AW54" s="263"/>
      <c r="AX54" s="263"/>
      <c r="AY54" s="263"/>
      <c r="AZ54" s="263"/>
      <c r="BA54" s="263"/>
      <c r="BB54" s="263"/>
      <c r="BC54" s="263"/>
      <c r="BD54" s="263"/>
      <c r="BE54" s="263"/>
      <c r="BF54" s="263"/>
      <c r="BG54" s="263"/>
      <c r="BH54" s="263"/>
      <c r="BI54" s="263"/>
      <c r="BJ54" s="263"/>
      <c r="BK54" s="263"/>
      <c r="BL54" s="18">
        <v>1</v>
      </c>
      <c r="BM54" s="263"/>
      <c r="BN54" s="263"/>
      <c r="BO54" s="263"/>
      <c r="BP54" s="263"/>
      <c r="BQ54" s="263"/>
      <c r="BR54" s="18">
        <v>1</v>
      </c>
      <c r="BS54" s="263"/>
      <c r="BT54" s="17" t="s">
        <v>12</v>
      </c>
      <c r="BU54" s="263"/>
      <c r="BV54" s="263"/>
      <c r="BW54" s="263"/>
      <c r="BX54" s="263"/>
      <c r="BY54" s="18">
        <v>1</v>
      </c>
      <c r="BZ54" s="263"/>
      <c r="CA54" s="263"/>
      <c r="CB54" s="18">
        <v>1</v>
      </c>
      <c r="CC54" s="263"/>
      <c r="CD54" s="263"/>
      <c r="CE54" s="26">
        <v>2</v>
      </c>
      <c r="CF54" s="263"/>
      <c r="CG54" s="263"/>
      <c r="CH54" s="26">
        <v>1</v>
      </c>
      <c r="CI54" s="26">
        <v>2</v>
      </c>
      <c r="CJ54" s="173"/>
      <c r="CK54" s="26">
        <v>1</v>
      </c>
      <c r="CL54" s="26">
        <v>1</v>
      </c>
      <c r="CM54" s="244">
        <v>9</v>
      </c>
      <c r="CN54" s="26"/>
      <c r="CO54" s="173"/>
      <c r="CP54" s="173"/>
      <c r="CQ54" s="173"/>
      <c r="CR54" s="173"/>
      <c r="CS54" s="13">
        <f t="shared" si="0"/>
        <v>10</v>
      </c>
      <c r="CT54" s="14">
        <f t="shared" si="1"/>
        <v>20</v>
      </c>
      <c r="CU54" s="15">
        <f t="shared" si="3"/>
        <v>0.21739130434782608</v>
      </c>
      <c r="CV54" s="14">
        <f t="shared" si="2"/>
        <v>20</v>
      </c>
      <c r="CW54" s="15">
        <f t="shared" si="4"/>
        <v>0.54054054054054057</v>
      </c>
      <c r="CX54" s="16"/>
      <c r="CY54" s="16"/>
    </row>
    <row r="55" spans="1:103" ht="13.75" customHeight="1" x14ac:dyDescent="0.15">
      <c r="A55" s="10" t="s">
        <v>65</v>
      </c>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3"/>
      <c r="AU55" s="263"/>
      <c r="AV55" s="263"/>
      <c r="AW55" s="263"/>
      <c r="AX55" s="263"/>
      <c r="AY55" s="263"/>
      <c r="AZ55" s="263"/>
      <c r="BA55" s="263"/>
      <c r="BB55" s="263"/>
      <c r="BC55" s="263"/>
      <c r="BD55" s="263"/>
      <c r="BE55" s="263"/>
      <c r="BF55" s="263"/>
      <c r="BG55" s="263"/>
      <c r="BH55" s="263"/>
      <c r="BI55" s="263"/>
      <c r="BJ55" s="263"/>
      <c r="BK55" s="18">
        <v>1</v>
      </c>
      <c r="BL55" s="263"/>
      <c r="BM55" s="263"/>
      <c r="BN55" s="263"/>
      <c r="BO55" s="263"/>
      <c r="BP55" s="263"/>
      <c r="BQ55" s="263"/>
      <c r="BR55" s="263"/>
      <c r="BS55" s="263"/>
      <c r="BT55" s="263"/>
      <c r="BU55" s="263"/>
      <c r="BV55" s="263"/>
      <c r="BW55" s="263"/>
      <c r="BX55" s="263"/>
      <c r="BY55" s="263"/>
      <c r="BZ55" s="263"/>
      <c r="CA55" s="263"/>
      <c r="CB55" s="18">
        <v>1</v>
      </c>
      <c r="CC55" s="263"/>
      <c r="CD55" s="17" t="s">
        <v>12</v>
      </c>
      <c r="CE55" s="18">
        <v>1</v>
      </c>
      <c r="CF55" s="18">
        <v>1</v>
      </c>
      <c r="CG55" s="22"/>
      <c r="CH55" s="24"/>
      <c r="CI55" s="24"/>
      <c r="CJ55" s="173"/>
      <c r="CK55" s="26">
        <v>2</v>
      </c>
      <c r="CL55" s="24"/>
      <c r="CM55" s="253">
        <v>9</v>
      </c>
      <c r="CN55" s="24"/>
      <c r="CO55" s="24">
        <v>2</v>
      </c>
      <c r="CP55" s="24"/>
      <c r="CQ55" s="24"/>
      <c r="CR55" s="24"/>
      <c r="CS55" s="13">
        <f t="shared" si="0"/>
        <v>7</v>
      </c>
      <c r="CT55" s="14">
        <f t="shared" si="1"/>
        <v>17</v>
      </c>
      <c r="CU55" s="15">
        <f t="shared" si="3"/>
        <v>0.18478260869565216</v>
      </c>
      <c r="CV55" s="14">
        <f t="shared" si="2"/>
        <v>17</v>
      </c>
      <c r="CW55" s="15">
        <f t="shared" si="4"/>
        <v>0.45945945945945948</v>
      </c>
      <c r="CX55" s="16"/>
      <c r="CY55" s="16"/>
    </row>
    <row r="56" spans="1:103" ht="13.75" customHeight="1" x14ac:dyDescent="0.15">
      <c r="A56" s="10" t="s">
        <v>66</v>
      </c>
      <c r="B56" s="263"/>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3"/>
      <c r="AV56" s="263"/>
      <c r="AW56" s="263"/>
      <c r="AX56" s="263"/>
      <c r="AY56" s="263"/>
      <c r="AZ56" s="263"/>
      <c r="BA56" s="263"/>
      <c r="BB56" s="263"/>
      <c r="BC56" s="263"/>
      <c r="BD56" s="263"/>
      <c r="BE56" s="263"/>
      <c r="BF56" s="263"/>
      <c r="BG56" s="263"/>
      <c r="BH56" s="263"/>
      <c r="BI56" s="263"/>
      <c r="BJ56" s="263"/>
      <c r="BK56" s="263"/>
      <c r="BL56" s="263"/>
      <c r="BM56" s="264">
        <v>1</v>
      </c>
      <c r="BN56" s="263"/>
      <c r="BO56" s="263"/>
      <c r="BP56" s="263"/>
      <c r="BQ56" s="263"/>
      <c r="BR56" s="18">
        <v>2</v>
      </c>
      <c r="BS56" s="263"/>
      <c r="BT56" s="263"/>
      <c r="BU56" s="263"/>
      <c r="BV56" s="263"/>
      <c r="BW56" s="263"/>
      <c r="BX56" s="263"/>
      <c r="BY56" s="18">
        <v>1</v>
      </c>
      <c r="BZ56" s="263"/>
      <c r="CA56" s="17" t="s">
        <v>12</v>
      </c>
      <c r="CB56" s="263"/>
      <c r="CC56" s="263"/>
      <c r="CD56" s="263"/>
      <c r="CE56" s="263"/>
      <c r="CF56" s="263"/>
      <c r="CG56" s="263"/>
      <c r="CH56" s="26">
        <v>1</v>
      </c>
      <c r="CI56" s="23">
        <v>4</v>
      </c>
      <c r="CJ56" s="173"/>
      <c r="CK56" s="26">
        <v>2</v>
      </c>
      <c r="CL56" s="173"/>
      <c r="CM56" s="26">
        <v>1</v>
      </c>
      <c r="CN56" s="173"/>
      <c r="CO56" s="173"/>
      <c r="CP56" s="173"/>
      <c r="CQ56" s="173"/>
      <c r="CR56" s="173"/>
      <c r="CS56" s="13">
        <f t="shared" si="0"/>
        <v>7</v>
      </c>
      <c r="CT56" s="14">
        <f t="shared" si="1"/>
        <v>12</v>
      </c>
      <c r="CU56" s="15">
        <f t="shared" si="3"/>
        <v>0.13043478260869565</v>
      </c>
      <c r="CV56" s="14">
        <f t="shared" si="2"/>
        <v>12</v>
      </c>
      <c r="CW56" s="15">
        <f t="shared" si="4"/>
        <v>0.32432432432432434</v>
      </c>
      <c r="CX56" s="16"/>
      <c r="CY56" s="16"/>
    </row>
    <row r="57" spans="1:103" ht="13.75" customHeight="1" x14ac:dyDescent="0.15">
      <c r="A57" s="10" t="s">
        <v>67</v>
      </c>
      <c r="B57" s="263"/>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3"/>
      <c r="AW57" s="263"/>
      <c r="AX57" s="263"/>
      <c r="AY57" s="263"/>
      <c r="AZ57" s="263"/>
      <c r="BA57" s="263"/>
      <c r="BB57" s="263"/>
      <c r="BC57" s="263"/>
      <c r="BD57" s="263"/>
      <c r="BE57" s="263"/>
      <c r="BF57" s="264">
        <v>2</v>
      </c>
      <c r="BG57" s="264">
        <v>1</v>
      </c>
      <c r="BH57" s="264">
        <v>4</v>
      </c>
      <c r="BI57" s="264">
        <v>6</v>
      </c>
      <c r="BJ57" s="264">
        <v>1</v>
      </c>
      <c r="BK57" s="264">
        <v>1</v>
      </c>
      <c r="BL57" s="11">
        <v>11</v>
      </c>
      <c r="BM57" s="264">
        <v>5</v>
      </c>
      <c r="BN57" s="264">
        <v>8</v>
      </c>
      <c r="BO57" s="264">
        <v>3</v>
      </c>
      <c r="BP57" s="263"/>
      <c r="BQ57" s="264">
        <v>2</v>
      </c>
      <c r="BR57" s="264">
        <v>1</v>
      </c>
      <c r="BS57" s="264">
        <v>1</v>
      </c>
      <c r="BT57" s="264">
        <v>2</v>
      </c>
      <c r="BU57" s="263"/>
      <c r="BV57" s="264">
        <v>2</v>
      </c>
      <c r="BW57" s="264">
        <v>1</v>
      </c>
      <c r="BX57" s="265" t="s">
        <v>12</v>
      </c>
      <c r="BY57" s="263"/>
      <c r="BZ57" s="263"/>
      <c r="CA57" s="264">
        <v>1</v>
      </c>
      <c r="CB57" s="263"/>
      <c r="CC57" s="264">
        <v>1</v>
      </c>
      <c r="CD57" s="264">
        <v>1</v>
      </c>
      <c r="CE57" s="265" t="s">
        <v>12</v>
      </c>
      <c r="CF57" s="264">
        <v>4</v>
      </c>
      <c r="CG57" s="264">
        <v>1</v>
      </c>
      <c r="CH57" s="174">
        <v>1</v>
      </c>
      <c r="CI57" s="174">
        <v>7</v>
      </c>
      <c r="CJ57" s="174">
        <v>1</v>
      </c>
      <c r="CK57" s="174">
        <v>1</v>
      </c>
      <c r="CL57" s="174">
        <v>2</v>
      </c>
      <c r="CM57" s="174">
        <v>3</v>
      </c>
      <c r="CN57" s="174">
        <v>1</v>
      </c>
      <c r="CO57" s="173"/>
      <c r="CP57" s="173"/>
      <c r="CQ57" s="173"/>
      <c r="CR57" s="173"/>
      <c r="CS57" s="13">
        <f t="shared" si="0"/>
        <v>28</v>
      </c>
      <c r="CT57" s="14">
        <f t="shared" si="1"/>
        <v>75</v>
      </c>
      <c r="CU57" s="15">
        <f t="shared" si="3"/>
        <v>0.81521739130434778</v>
      </c>
      <c r="CV57" s="14">
        <f t="shared" si="2"/>
        <v>75</v>
      </c>
      <c r="CW57" s="15">
        <f t="shared" si="4"/>
        <v>2.0270270270270272</v>
      </c>
      <c r="CX57" s="16"/>
      <c r="CY57" s="16"/>
    </row>
    <row r="58" spans="1:103" ht="13.75" customHeight="1" x14ac:dyDescent="0.15">
      <c r="A58" s="10" t="s">
        <v>68</v>
      </c>
      <c r="B58" s="263"/>
      <c r="C58" s="263"/>
      <c r="D58" s="263"/>
      <c r="E58" s="263"/>
      <c r="F58" s="263"/>
      <c r="G58" s="263"/>
      <c r="H58" s="263"/>
      <c r="I58" s="264">
        <v>6</v>
      </c>
      <c r="J58" s="264">
        <v>34</v>
      </c>
      <c r="K58" s="263"/>
      <c r="L58" s="263"/>
      <c r="M58" s="263"/>
      <c r="N58" s="264">
        <v>23</v>
      </c>
      <c r="O58" s="263"/>
      <c r="P58" s="263"/>
      <c r="Q58" s="263"/>
      <c r="R58" s="263"/>
      <c r="S58" s="263"/>
      <c r="T58" s="263"/>
      <c r="U58" s="263"/>
      <c r="V58" s="263"/>
      <c r="W58" s="263"/>
      <c r="X58" s="263"/>
      <c r="Y58" s="263"/>
      <c r="Z58" s="263"/>
      <c r="AA58" s="263"/>
      <c r="AB58" s="263"/>
      <c r="AC58" s="265" t="s">
        <v>47</v>
      </c>
      <c r="AD58" s="265" t="s">
        <v>47</v>
      </c>
      <c r="AE58" s="263"/>
      <c r="AF58" s="264">
        <v>17</v>
      </c>
      <c r="AG58" s="264">
        <v>25</v>
      </c>
      <c r="AH58" s="264">
        <v>50</v>
      </c>
      <c r="AI58" s="264">
        <v>50</v>
      </c>
      <c r="AJ58" s="264">
        <v>50</v>
      </c>
      <c r="AK58" s="264">
        <v>63</v>
      </c>
      <c r="AL58" s="264">
        <v>80</v>
      </c>
      <c r="AM58" s="264">
        <v>34</v>
      </c>
      <c r="AN58" s="264">
        <v>20</v>
      </c>
      <c r="AO58" s="264">
        <v>50</v>
      </c>
      <c r="AP58" s="264">
        <v>50</v>
      </c>
      <c r="AQ58" s="264">
        <v>50</v>
      </c>
      <c r="AR58" s="264">
        <v>36</v>
      </c>
      <c r="AS58" s="264">
        <v>35</v>
      </c>
      <c r="AT58" s="264">
        <v>63</v>
      </c>
      <c r="AU58" s="264">
        <v>46</v>
      </c>
      <c r="AV58" s="264">
        <v>38</v>
      </c>
      <c r="AW58" s="264">
        <v>37</v>
      </c>
      <c r="AX58" s="264">
        <v>100</v>
      </c>
      <c r="AY58" s="264">
        <v>116</v>
      </c>
      <c r="AZ58" s="264">
        <v>61</v>
      </c>
      <c r="BA58" s="264">
        <v>316</v>
      </c>
      <c r="BB58" s="264">
        <v>168</v>
      </c>
      <c r="BC58" s="264">
        <v>136</v>
      </c>
      <c r="BD58" s="264">
        <v>181</v>
      </c>
      <c r="BE58" s="264">
        <v>207</v>
      </c>
      <c r="BF58" s="264">
        <v>554</v>
      </c>
      <c r="BG58" s="264">
        <v>455</v>
      </c>
      <c r="BH58" s="264">
        <v>353</v>
      </c>
      <c r="BI58" s="264">
        <v>286</v>
      </c>
      <c r="BJ58" s="264">
        <v>589</v>
      </c>
      <c r="BK58" s="264">
        <v>174</v>
      </c>
      <c r="BL58" s="264">
        <v>298</v>
      </c>
      <c r="BM58" s="264">
        <v>405</v>
      </c>
      <c r="BN58" s="264">
        <v>445</v>
      </c>
      <c r="BO58" s="11">
        <v>1139</v>
      </c>
      <c r="BP58" s="264">
        <v>291</v>
      </c>
      <c r="BQ58" s="264">
        <v>736</v>
      </c>
      <c r="BR58" s="264">
        <v>762</v>
      </c>
      <c r="BS58" s="264">
        <v>608</v>
      </c>
      <c r="BT58" s="264">
        <v>706</v>
      </c>
      <c r="BU58" s="264">
        <v>251</v>
      </c>
      <c r="BV58" s="264">
        <v>405</v>
      </c>
      <c r="BW58" s="264">
        <v>265</v>
      </c>
      <c r="BX58" s="264">
        <v>671</v>
      </c>
      <c r="BY58" s="264">
        <v>488</v>
      </c>
      <c r="BZ58" s="264">
        <v>248</v>
      </c>
      <c r="CA58" s="264">
        <v>434</v>
      </c>
      <c r="CB58" s="264">
        <v>494</v>
      </c>
      <c r="CC58" s="264">
        <v>209</v>
      </c>
      <c r="CD58" s="264">
        <v>690</v>
      </c>
      <c r="CE58" s="264">
        <v>279</v>
      </c>
      <c r="CF58" s="264">
        <v>303</v>
      </c>
      <c r="CG58" s="264">
        <v>659</v>
      </c>
      <c r="CH58" s="174">
        <v>515</v>
      </c>
      <c r="CI58" s="174">
        <v>899</v>
      </c>
      <c r="CJ58" s="174">
        <v>312</v>
      </c>
      <c r="CK58" s="174">
        <v>607</v>
      </c>
      <c r="CL58" s="174">
        <v>603</v>
      </c>
      <c r="CM58" s="174">
        <v>527</v>
      </c>
      <c r="CN58" s="174">
        <v>460</v>
      </c>
      <c r="CO58" s="173">
        <v>401</v>
      </c>
      <c r="CP58" s="173"/>
      <c r="CQ58" s="173"/>
      <c r="CR58" s="173"/>
      <c r="CS58" s="13">
        <f t="shared" si="0"/>
        <v>65</v>
      </c>
      <c r="CT58" s="14">
        <f t="shared" si="1"/>
        <v>19663</v>
      </c>
      <c r="CU58" s="15">
        <f t="shared" si="3"/>
        <v>213.72826086956522</v>
      </c>
      <c r="CV58" s="14">
        <f t="shared" si="2"/>
        <v>17728</v>
      </c>
      <c r="CW58" s="15">
        <f t="shared" si="4"/>
        <v>479.13513513513516</v>
      </c>
      <c r="CX58" s="16"/>
      <c r="CY58" s="16"/>
    </row>
    <row r="59" spans="1:103" ht="13.75" customHeight="1" x14ac:dyDescent="0.15">
      <c r="A59" s="10" t="s">
        <v>69</v>
      </c>
      <c r="B59" s="263"/>
      <c r="C59" s="263"/>
      <c r="D59" s="263"/>
      <c r="E59" s="265" t="s">
        <v>12</v>
      </c>
      <c r="F59" s="263"/>
      <c r="G59" s="263"/>
      <c r="H59" s="263"/>
      <c r="I59" s="263"/>
      <c r="J59" s="263"/>
      <c r="K59" s="263"/>
      <c r="L59" s="264">
        <v>4</v>
      </c>
      <c r="M59" s="263"/>
      <c r="N59" s="263"/>
      <c r="O59" s="263"/>
      <c r="P59" s="264">
        <v>2</v>
      </c>
      <c r="Q59" s="263"/>
      <c r="R59" s="264">
        <v>4</v>
      </c>
      <c r="S59" s="263"/>
      <c r="T59" s="264">
        <v>6</v>
      </c>
      <c r="U59" s="263"/>
      <c r="V59" s="263"/>
      <c r="W59" s="263"/>
      <c r="X59" s="263"/>
      <c r="Y59" s="263"/>
      <c r="Z59" s="263"/>
      <c r="AA59" s="264">
        <v>3</v>
      </c>
      <c r="AB59" s="264">
        <v>2</v>
      </c>
      <c r="AC59" s="264">
        <v>6</v>
      </c>
      <c r="AD59" s="264">
        <v>1</v>
      </c>
      <c r="AE59" s="264">
        <v>2</v>
      </c>
      <c r="AF59" s="263"/>
      <c r="AG59" s="264">
        <v>20</v>
      </c>
      <c r="AH59" s="263"/>
      <c r="AI59" s="263"/>
      <c r="AJ59" s="264">
        <v>61</v>
      </c>
      <c r="AK59" s="264">
        <v>1</v>
      </c>
      <c r="AL59" s="264">
        <v>11</v>
      </c>
      <c r="AM59" s="264">
        <v>3</v>
      </c>
      <c r="AN59" s="263"/>
      <c r="AO59" s="264">
        <v>7</v>
      </c>
      <c r="AP59" s="264">
        <v>59</v>
      </c>
      <c r="AQ59" s="264">
        <v>11</v>
      </c>
      <c r="AR59" s="264">
        <v>33</v>
      </c>
      <c r="AS59" s="264">
        <v>14</v>
      </c>
      <c r="AT59" s="264">
        <v>33</v>
      </c>
      <c r="AU59" s="264">
        <v>13</v>
      </c>
      <c r="AV59" s="264">
        <v>350</v>
      </c>
      <c r="AW59" s="264">
        <v>56</v>
      </c>
      <c r="AX59" s="264">
        <v>12</v>
      </c>
      <c r="AY59" s="264">
        <v>74</v>
      </c>
      <c r="AZ59" s="264">
        <v>9</v>
      </c>
      <c r="BA59" s="264">
        <v>133</v>
      </c>
      <c r="BB59" s="264">
        <v>73</v>
      </c>
      <c r="BC59" s="264">
        <v>276</v>
      </c>
      <c r="BD59" s="264">
        <v>266</v>
      </c>
      <c r="BE59" s="264">
        <v>370</v>
      </c>
      <c r="BF59" s="264">
        <v>361</v>
      </c>
      <c r="BG59" s="264">
        <v>342</v>
      </c>
      <c r="BH59" s="264">
        <v>220</v>
      </c>
      <c r="BI59" s="264">
        <v>499</v>
      </c>
      <c r="BJ59" s="264">
        <v>491</v>
      </c>
      <c r="BK59" s="264">
        <v>331</v>
      </c>
      <c r="BL59" s="264">
        <v>339</v>
      </c>
      <c r="BM59" s="264">
        <v>450</v>
      </c>
      <c r="BN59" s="264">
        <v>659</v>
      </c>
      <c r="BO59" s="264">
        <v>674</v>
      </c>
      <c r="BP59" s="264">
        <v>762</v>
      </c>
      <c r="BQ59" s="264">
        <v>590</v>
      </c>
      <c r="BR59" s="264">
        <v>517</v>
      </c>
      <c r="BS59" s="264">
        <v>408</v>
      </c>
      <c r="BT59" s="264">
        <v>604</v>
      </c>
      <c r="BU59" s="264">
        <v>490</v>
      </c>
      <c r="BV59" s="264">
        <v>190</v>
      </c>
      <c r="BW59" s="264">
        <v>468</v>
      </c>
      <c r="BX59" s="264">
        <v>684</v>
      </c>
      <c r="BY59" s="264">
        <v>382</v>
      </c>
      <c r="BZ59" s="264">
        <v>762</v>
      </c>
      <c r="CA59" s="264">
        <v>342</v>
      </c>
      <c r="CB59" s="25">
        <v>165</v>
      </c>
      <c r="CC59" s="264">
        <v>278</v>
      </c>
      <c r="CD59" s="264">
        <v>245</v>
      </c>
      <c r="CE59" s="264">
        <v>436</v>
      </c>
      <c r="CF59" s="11">
        <v>832</v>
      </c>
      <c r="CG59" s="264">
        <v>726</v>
      </c>
      <c r="CH59" s="174">
        <v>74</v>
      </c>
      <c r="CI59" s="174">
        <v>491</v>
      </c>
      <c r="CJ59" s="174">
        <v>397</v>
      </c>
      <c r="CK59" s="174">
        <v>302</v>
      </c>
      <c r="CL59" s="174">
        <v>255</v>
      </c>
      <c r="CM59" s="174">
        <v>196</v>
      </c>
      <c r="CN59" s="174">
        <v>178</v>
      </c>
      <c r="CO59" s="173">
        <v>346</v>
      </c>
      <c r="CP59" s="173"/>
      <c r="CQ59" s="173"/>
      <c r="CR59" s="173"/>
      <c r="CS59" s="13">
        <f t="shared" si="0"/>
        <v>67</v>
      </c>
      <c r="CT59" s="14">
        <f t="shared" si="1"/>
        <v>17401</v>
      </c>
      <c r="CU59" s="15">
        <f t="shared" si="3"/>
        <v>189.14130434782609</v>
      </c>
      <c r="CV59" s="14">
        <f t="shared" si="2"/>
        <v>15856</v>
      </c>
      <c r="CW59" s="15">
        <f t="shared" si="4"/>
        <v>428.54054054054052</v>
      </c>
      <c r="CX59" s="16"/>
      <c r="CY59" s="16"/>
    </row>
    <row r="60" spans="1:103" ht="13.75" customHeight="1" x14ac:dyDescent="0.15">
      <c r="A60" s="10" t="s">
        <v>70</v>
      </c>
      <c r="B60" s="263"/>
      <c r="C60" s="263"/>
      <c r="D60" s="263"/>
      <c r="E60" s="263"/>
      <c r="F60" s="263"/>
      <c r="G60" s="263"/>
      <c r="H60" s="263"/>
      <c r="I60" s="263"/>
      <c r="J60" s="263"/>
      <c r="K60" s="264">
        <v>1</v>
      </c>
      <c r="L60" s="264">
        <v>1</v>
      </c>
      <c r="M60" s="263"/>
      <c r="N60" s="264">
        <v>1</v>
      </c>
      <c r="O60" s="264">
        <v>1</v>
      </c>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3"/>
      <c r="AP60" s="263"/>
      <c r="AQ60" s="263"/>
      <c r="AR60" s="263"/>
      <c r="AS60" s="264">
        <v>1</v>
      </c>
      <c r="AT60" s="263"/>
      <c r="AU60" s="263"/>
      <c r="AV60" s="263"/>
      <c r="AW60" s="263"/>
      <c r="AX60" s="263"/>
      <c r="AY60" s="263"/>
      <c r="AZ60" s="263"/>
      <c r="BA60" s="263"/>
      <c r="BB60" s="263"/>
      <c r="BC60" s="263"/>
      <c r="BD60" s="263"/>
      <c r="BE60" s="264">
        <v>10</v>
      </c>
      <c r="BF60" s="264">
        <v>13</v>
      </c>
      <c r="BG60" s="264">
        <v>12</v>
      </c>
      <c r="BH60" s="264">
        <v>14</v>
      </c>
      <c r="BI60" s="11">
        <v>28</v>
      </c>
      <c r="BJ60" s="264">
        <v>5</v>
      </c>
      <c r="BK60" s="264">
        <v>12</v>
      </c>
      <c r="BL60" s="264">
        <v>4</v>
      </c>
      <c r="BM60" s="264">
        <v>6</v>
      </c>
      <c r="BN60" s="264">
        <v>3</v>
      </c>
      <c r="BO60" s="264">
        <v>10</v>
      </c>
      <c r="BP60" s="264">
        <v>10</v>
      </c>
      <c r="BQ60" s="264">
        <v>4</v>
      </c>
      <c r="BR60" s="264">
        <v>10</v>
      </c>
      <c r="BS60" s="264">
        <v>5</v>
      </c>
      <c r="BT60" s="264">
        <v>17</v>
      </c>
      <c r="BU60" s="264">
        <v>7</v>
      </c>
      <c r="BV60" s="264">
        <v>12</v>
      </c>
      <c r="BW60" s="264">
        <v>17</v>
      </c>
      <c r="BX60" s="264">
        <v>9</v>
      </c>
      <c r="BY60" s="264">
        <v>10</v>
      </c>
      <c r="BZ60" s="264">
        <v>13</v>
      </c>
      <c r="CA60" s="264">
        <v>11</v>
      </c>
      <c r="CB60" s="264">
        <v>20</v>
      </c>
      <c r="CC60" s="264">
        <v>15</v>
      </c>
      <c r="CD60" s="264">
        <v>14</v>
      </c>
      <c r="CE60" s="264">
        <v>10</v>
      </c>
      <c r="CF60" s="264">
        <v>5</v>
      </c>
      <c r="CG60" s="264">
        <v>19</v>
      </c>
      <c r="CH60" s="174">
        <v>3</v>
      </c>
      <c r="CI60" s="174">
        <v>10</v>
      </c>
      <c r="CJ60" s="174">
        <v>3</v>
      </c>
      <c r="CK60" s="174">
        <v>26</v>
      </c>
      <c r="CL60" s="174">
        <v>25</v>
      </c>
      <c r="CM60" s="244">
        <v>28</v>
      </c>
      <c r="CN60" s="174">
        <v>15</v>
      </c>
      <c r="CO60" s="173">
        <v>19</v>
      </c>
      <c r="CP60" s="173"/>
      <c r="CQ60" s="173"/>
      <c r="CR60" s="173"/>
      <c r="CS60" s="13">
        <f t="shared" si="0"/>
        <v>42</v>
      </c>
      <c r="CT60" s="14">
        <f t="shared" si="1"/>
        <v>459</v>
      </c>
      <c r="CU60" s="15">
        <f t="shared" si="3"/>
        <v>4.9891304347826084</v>
      </c>
      <c r="CV60" s="14">
        <f t="shared" si="2"/>
        <v>454</v>
      </c>
      <c r="CW60" s="15">
        <f t="shared" si="4"/>
        <v>12.27027027027027</v>
      </c>
      <c r="CX60" s="16"/>
      <c r="CY60" s="16"/>
    </row>
    <row r="61" spans="1:103" ht="13.75" customHeight="1" x14ac:dyDescent="0.15">
      <c r="A61" s="10" t="s">
        <v>71</v>
      </c>
      <c r="B61" s="263"/>
      <c r="C61" s="263"/>
      <c r="D61" s="264">
        <v>1</v>
      </c>
      <c r="E61" s="264">
        <v>1</v>
      </c>
      <c r="F61" s="263"/>
      <c r="G61" s="263"/>
      <c r="H61" s="263"/>
      <c r="I61" s="264">
        <v>2</v>
      </c>
      <c r="J61" s="263"/>
      <c r="K61" s="264">
        <v>5</v>
      </c>
      <c r="L61" s="263"/>
      <c r="M61" s="263"/>
      <c r="N61" s="264">
        <v>3</v>
      </c>
      <c r="O61" s="263"/>
      <c r="P61" s="263"/>
      <c r="Q61" s="264">
        <v>6</v>
      </c>
      <c r="R61" s="264">
        <v>1</v>
      </c>
      <c r="S61" s="264">
        <v>3</v>
      </c>
      <c r="T61" s="264">
        <v>1</v>
      </c>
      <c r="U61" s="263"/>
      <c r="V61" s="264">
        <v>1</v>
      </c>
      <c r="W61" s="264">
        <v>1</v>
      </c>
      <c r="X61" s="263"/>
      <c r="Y61" s="264">
        <v>1</v>
      </c>
      <c r="Z61" s="263"/>
      <c r="AA61" s="263"/>
      <c r="AB61" s="263"/>
      <c r="AC61" s="263"/>
      <c r="AD61" s="263"/>
      <c r="AE61" s="263"/>
      <c r="AF61" s="264">
        <v>1</v>
      </c>
      <c r="AG61" s="263"/>
      <c r="AH61" s="263"/>
      <c r="AI61" s="263"/>
      <c r="AJ61" s="263"/>
      <c r="AK61" s="263"/>
      <c r="AL61" s="263"/>
      <c r="AM61" s="263"/>
      <c r="AN61" s="263"/>
      <c r="AO61" s="263"/>
      <c r="AP61" s="264">
        <v>1</v>
      </c>
      <c r="AQ61" s="263"/>
      <c r="AR61" s="263"/>
      <c r="AS61" s="264">
        <v>1</v>
      </c>
      <c r="AT61" s="263"/>
      <c r="AU61" s="263"/>
      <c r="AV61" s="264">
        <v>1</v>
      </c>
      <c r="AW61" s="263"/>
      <c r="AX61" s="264">
        <v>1</v>
      </c>
      <c r="AY61" s="263"/>
      <c r="AZ61" s="264">
        <v>1</v>
      </c>
      <c r="BA61" s="263"/>
      <c r="BB61" s="263"/>
      <c r="BC61" s="263"/>
      <c r="BD61" s="264">
        <v>2</v>
      </c>
      <c r="BE61" s="264">
        <v>9</v>
      </c>
      <c r="BF61" s="264">
        <v>4</v>
      </c>
      <c r="BG61" s="264">
        <v>4</v>
      </c>
      <c r="BH61" s="264">
        <v>3</v>
      </c>
      <c r="BI61" s="11">
        <v>10</v>
      </c>
      <c r="BJ61" s="264">
        <v>3</v>
      </c>
      <c r="BK61" s="264">
        <v>5</v>
      </c>
      <c r="BL61" s="263"/>
      <c r="BM61" s="264">
        <v>4</v>
      </c>
      <c r="BN61" s="264">
        <v>1</v>
      </c>
      <c r="BO61" s="264">
        <v>2</v>
      </c>
      <c r="BP61" s="264">
        <v>1</v>
      </c>
      <c r="BQ61" s="264">
        <v>5</v>
      </c>
      <c r="BR61" s="264">
        <v>3</v>
      </c>
      <c r="BS61" s="264">
        <v>4</v>
      </c>
      <c r="BT61" s="264">
        <v>6</v>
      </c>
      <c r="BU61" s="264">
        <v>3</v>
      </c>
      <c r="BV61" s="264">
        <v>4</v>
      </c>
      <c r="BW61" s="264">
        <v>5</v>
      </c>
      <c r="BX61" s="264">
        <v>4</v>
      </c>
      <c r="BY61" s="264">
        <v>2</v>
      </c>
      <c r="BZ61" s="264">
        <v>2</v>
      </c>
      <c r="CA61" s="264">
        <v>4</v>
      </c>
      <c r="CB61" s="264">
        <v>5</v>
      </c>
      <c r="CC61" s="264">
        <v>3</v>
      </c>
      <c r="CD61" s="264">
        <v>4</v>
      </c>
      <c r="CE61" s="264">
        <v>2</v>
      </c>
      <c r="CF61" s="264">
        <v>2</v>
      </c>
      <c r="CG61" s="264">
        <v>3</v>
      </c>
      <c r="CH61" s="174">
        <v>1</v>
      </c>
      <c r="CI61" s="174">
        <v>4</v>
      </c>
      <c r="CJ61" s="174">
        <v>2</v>
      </c>
      <c r="CK61" s="174">
        <v>7</v>
      </c>
      <c r="CL61" s="174">
        <v>3</v>
      </c>
      <c r="CM61" s="174">
        <v>5</v>
      </c>
      <c r="CN61" s="174">
        <v>2</v>
      </c>
      <c r="CO61" s="173">
        <v>2</v>
      </c>
      <c r="CP61" s="173"/>
      <c r="CQ61" s="173"/>
      <c r="CR61" s="173"/>
      <c r="CS61" s="13">
        <f t="shared" si="0"/>
        <v>55</v>
      </c>
      <c r="CT61" s="14">
        <f t="shared" si="1"/>
        <v>167</v>
      </c>
      <c r="CU61" s="15">
        <f t="shared" si="3"/>
        <v>1.8152173913043479</v>
      </c>
      <c r="CV61" s="14">
        <f t="shared" si="2"/>
        <v>133</v>
      </c>
      <c r="CW61" s="15">
        <f t="shared" si="4"/>
        <v>3.5945945945945947</v>
      </c>
      <c r="CX61" s="16"/>
      <c r="CY61" s="16"/>
    </row>
    <row r="62" spans="1:103" ht="13.75" customHeight="1" x14ac:dyDescent="0.15">
      <c r="A62" s="10" t="s">
        <v>72</v>
      </c>
      <c r="B62" s="263"/>
      <c r="C62" s="263"/>
      <c r="D62" s="263"/>
      <c r="E62" s="263"/>
      <c r="F62" s="263"/>
      <c r="G62" s="263"/>
      <c r="H62" s="263"/>
      <c r="I62" s="263"/>
      <c r="J62" s="263"/>
      <c r="K62" s="263"/>
      <c r="L62" s="263"/>
      <c r="M62" s="263"/>
      <c r="N62" s="263"/>
      <c r="O62" s="263"/>
      <c r="P62" s="263"/>
      <c r="Q62" s="11">
        <v>5</v>
      </c>
      <c r="R62" s="264">
        <v>1</v>
      </c>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c r="AR62" s="263"/>
      <c r="AS62" s="263"/>
      <c r="AT62" s="263"/>
      <c r="AU62" s="263"/>
      <c r="AV62" s="263"/>
      <c r="AW62" s="263"/>
      <c r="AX62" s="263"/>
      <c r="AY62" s="263"/>
      <c r="AZ62" s="263"/>
      <c r="BA62" s="263"/>
      <c r="BB62" s="263"/>
      <c r="BC62" s="263"/>
      <c r="BD62" s="263"/>
      <c r="BE62" s="263"/>
      <c r="BF62" s="263"/>
      <c r="BG62" s="263"/>
      <c r="BH62" s="263"/>
      <c r="BI62" s="20"/>
      <c r="BJ62" s="263"/>
      <c r="BK62" s="263"/>
      <c r="BL62" s="263"/>
      <c r="BM62" s="263"/>
      <c r="BN62" s="263"/>
      <c r="BO62" s="263"/>
      <c r="BP62" s="263"/>
      <c r="BQ62" s="263"/>
      <c r="BR62" s="263"/>
      <c r="BS62" s="263"/>
      <c r="BT62" s="263"/>
      <c r="BU62" s="263"/>
      <c r="BV62" s="263"/>
      <c r="BW62" s="263"/>
      <c r="BX62" s="263"/>
      <c r="BY62" s="263"/>
      <c r="BZ62" s="263"/>
      <c r="CA62" s="263"/>
      <c r="CB62" s="263"/>
      <c r="CC62" s="263"/>
      <c r="CD62" s="263"/>
      <c r="CE62" s="263"/>
      <c r="CF62" s="263"/>
      <c r="CG62" s="263"/>
      <c r="CH62" s="26">
        <v>1</v>
      </c>
      <c r="CI62" s="173"/>
      <c r="CJ62" s="173"/>
      <c r="CK62" s="243" t="s">
        <v>12</v>
      </c>
      <c r="CL62" s="245" t="s">
        <v>12</v>
      </c>
      <c r="CM62" s="245"/>
      <c r="CN62" s="245"/>
      <c r="CO62" s="173"/>
      <c r="CP62" s="173"/>
      <c r="CQ62" s="173"/>
      <c r="CR62" s="173"/>
      <c r="CS62" s="13">
        <f t="shared" si="0"/>
        <v>3</v>
      </c>
      <c r="CT62" s="14">
        <f t="shared" si="1"/>
        <v>7</v>
      </c>
      <c r="CU62" s="15">
        <f t="shared" si="3"/>
        <v>7.6086956521739135E-2</v>
      </c>
      <c r="CV62" s="14">
        <f t="shared" si="2"/>
        <v>1</v>
      </c>
      <c r="CW62" s="15">
        <f t="shared" si="4"/>
        <v>2.7027027027027029E-2</v>
      </c>
      <c r="CX62" s="16"/>
      <c r="CY62" s="16"/>
    </row>
    <row r="63" spans="1:103" ht="13.75" customHeight="1" x14ac:dyDescent="0.15">
      <c r="A63" s="10" t="s">
        <v>73</v>
      </c>
      <c r="B63" s="263"/>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3"/>
      <c r="AU63" s="263"/>
      <c r="AV63" s="263"/>
      <c r="AW63" s="263"/>
      <c r="AX63" s="263"/>
      <c r="AY63" s="263"/>
      <c r="AZ63" s="263"/>
      <c r="BA63" s="263"/>
      <c r="BB63" s="263"/>
      <c r="BC63" s="263"/>
      <c r="BD63" s="263"/>
      <c r="BE63" s="263"/>
      <c r="BF63" s="263"/>
      <c r="BG63" s="263"/>
      <c r="BH63" s="263"/>
      <c r="BI63" s="263"/>
      <c r="BJ63" s="263"/>
      <c r="BK63" s="11">
        <v>1</v>
      </c>
      <c r="BL63" s="263"/>
      <c r="BM63" s="263"/>
      <c r="BN63" s="263"/>
      <c r="BO63" s="263"/>
      <c r="BP63" s="263"/>
      <c r="BQ63" s="263"/>
      <c r="BR63" s="263"/>
      <c r="BS63" s="263"/>
      <c r="BT63" s="263"/>
      <c r="BU63" s="263"/>
      <c r="BV63" s="263"/>
      <c r="BW63" s="263"/>
      <c r="BX63" s="263"/>
      <c r="BY63" s="263"/>
      <c r="BZ63" s="263"/>
      <c r="CA63" s="263"/>
      <c r="CB63" s="263"/>
      <c r="CC63" s="263"/>
      <c r="CD63" s="263"/>
      <c r="CE63" s="263"/>
      <c r="CF63" s="263"/>
      <c r="CG63" s="263"/>
      <c r="CH63" s="173"/>
      <c r="CI63" s="173"/>
      <c r="CJ63" s="173"/>
      <c r="CK63" s="173"/>
      <c r="CL63" s="173"/>
      <c r="CM63" s="173"/>
      <c r="CN63" s="253" t="s">
        <v>13</v>
      </c>
      <c r="CO63" s="173"/>
      <c r="CP63" s="173"/>
      <c r="CQ63" s="173"/>
      <c r="CR63" s="173"/>
      <c r="CS63" s="13">
        <f t="shared" si="0"/>
        <v>1</v>
      </c>
      <c r="CT63" s="14">
        <f t="shared" si="1"/>
        <v>1</v>
      </c>
      <c r="CU63" s="15">
        <f t="shared" si="3"/>
        <v>1.0869565217391304E-2</v>
      </c>
      <c r="CV63" s="14">
        <f t="shared" si="2"/>
        <v>1</v>
      </c>
      <c r="CW63" s="15">
        <f t="shared" si="4"/>
        <v>2.7027027027027029E-2</v>
      </c>
      <c r="CX63" s="16"/>
      <c r="CY63" s="16"/>
    </row>
    <row r="64" spans="1:103" ht="13.75" customHeight="1" x14ac:dyDescent="0.15">
      <c r="A64" s="10" t="s">
        <v>74</v>
      </c>
      <c r="B64" s="263"/>
      <c r="C64" s="263"/>
      <c r="D64" s="263"/>
      <c r="E64" s="263"/>
      <c r="F64" s="263"/>
      <c r="G64" s="263"/>
      <c r="H64" s="263"/>
      <c r="I64" s="263"/>
      <c r="J64" s="263"/>
      <c r="K64" s="263"/>
      <c r="L64" s="263"/>
      <c r="M64" s="263"/>
      <c r="N64" s="264">
        <v>1</v>
      </c>
      <c r="O64" s="263"/>
      <c r="P64" s="263"/>
      <c r="Q64" s="263"/>
      <c r="R64" s="263"/>
      <c r="S64" s="263"/>
      <c r="T64" s="263"/>
      <c r="U64" s="263"/>
      <c r="V64" s="263"/>
      <c r="W64" s="264">
        <v>1</v>
      </c>
      <c r="X64" s="263"/>
      <c r="Y64" s="263"/>
      <c r="Z64" s="263"/>
      <c r="AA64" s="263"/>
      <c r="AB64" s="263"/>
      <c r="AC64" s="264">
        <v>1</v>
      </c>
      <c r="AD64" s="263"/>
      <c r="AE64" s="263"/>
      <c r="AF64" s="263"/>
      <c r="AG64" s="263"/>
      <c r="AH64" s="263"/>
      <c r="AI64" s="263"/>
      <c r="AJ64" s="263"/>
      <c r="AK64" s="263"/>
      <c r="AL64" s="263"/>
      <c r="AM64" s="263"/>
      <c r="AN64" s="263"/>
      <c r="AO64" s="263"/>
      <c r="AP64" s="263"/>
      <c r="AQ64" s="263"/>
      <c r="AR64" s="263"/>
      <c r="AS64" s="263"/>
      <c r="AT64" s="263"/>
      <c r="AU64" s="263"/>
      <c r="AV64" s="263"/>
      <c r="AW64" s="263"/>
      <c r="AX64" s="263"/>
      <c r="AY64" s="263"/>
      <c r="AZ64" s="263"/>
      <c r="BA64" s="263"/>
      <c r="BB64" s="263"/>
      <c r="BC64" s="263"/>
      <c r="BD64" s="263"/>
      <c r="BE64" s="263"/>
      <c r="BF64" s="264">
        <v>2</v>
      </c>
      <c r="BG64" s="264">
        <v>2</v>
      </c>
      <c r="BH64" s="263"/>
      <c r="BI64" s="11">
        <v>4</v>
      </c>
      <c r="BJ64" s="264">
        <v>1</v>
      </c>
      <c r="BK64" s="264">
        <v>1</v>
      </c>
      <c r="BL64" s="263"/>
      <c r="BM64" s="263"/>
      <c r="BN64" s="263"/>
      <c r="BO64" s="263"/>
      <c r="BP64" s="264">
        <v>2</v>
      </c>
      <c r="BQ64" s="263"/>
      <c r="BR64" s="263"/>
      <c r="BS64" s="264">
        <v>1</v>
      </c>
      <c r="BT64" s="264">
        <v>1</v>
      </c>
      <c r="BU64" s="263"/>
      <c r="BV64" s="263"/>
      <c r="BW64" s="263"/>
      <c r="BX64" s="264">
        <v>1</v>
      </c>
      <c r="BY64" s="264">
        <v>2</v>
      </c>
      <c r="BZ64" s="263"/>
      <c r="CA64" s="263"/>
      <c r="CB64" s="263"/>
      <c r="CC64" s="263"/>
      <c r="CD64" s="263"/>
      <c r="CE64" s="263"/>
      <c r="CF64" s="263"/>
      <c r="CG64" s="263"/>
      <c r="CH64" s="173"/>
      <c r="CI64" s="173"/>
      <c r="CJ64" s="173"/>
      <c r="CK64" s="173"/>
      <c r="CL64" s="173"/>
      <c r="CM64" s="173"/>
      <c r="CN64" s="173"/>
      <c r="CO64" s="173"/>
      <c r="CP64" s="173"/>
      <c r="CQ64" s="173"/>
      <c r="CR64" s="173"/>
      <c r="CS64" s="13">
        <f t="shared" si="0"/>
        <v>13</v>
      </c>
      <c r="CT64" s="14">
        <f t="shared" si="1"/>
        <v>20</v>
      </c>
      <c r="CU64" s="15">
        <f t="shared" si="3"/>
        <v>0.21739130434782608</v>
      </c>
      <c r="CV64" s="14">
        <f t="shared" si="2"/>
        <v>17</v>
      </c>
      <c r="CW64" s="15">
        <f t="shared" si="4"/>
        <v>0.45945945945945948</v>
      </c>
      <c r="CX64" s="16"/>
      <c r="CY64" s="16"/>
    </row>
    <row r="65" spans="1:103" ht="13.75" customHeight="1" x14ac:dyDescent="0.15">
      <c r="A65" s="10" t="s">
        <v>75</v>
      </c>
      <c r="B65" s="263"/>
      <c r="C65" s="263"/>
      <c r="D65" s="263"/>
      <c r="E65" s="263"/>
      <c r="F65" s="263"/>
      <c r="G65" s="263"/>
      <c r="H65" s="263"/>
      <c r="I65" s="263"/>
      <c r="J65" s="263"/>
      <c r="K65" s="263"/>
      <c r="L65" s="263"/>
      <c r="M65" s="263"/>
      <c r="N65" s="263"/>
      <c r="O65" s="263"/>
      <c r="P65" s="263"/>
      <c r="Q65" s="264">
        <v>1</v>
      </c>
      <c r="R65" s="263"/>
      <c r="S65" s="263"/>
      <c r="T65" s="263"/>
      <c r="U65" s="263"/>
      <c r="V65" s="263"/>
      <c r="W65" s="263"/>
      <c r="X65" s="263"/>
      <c r="Y65" s="263"/>
      <c r="Z65" s="11">
        <v>1</v>
      </c>
      <c r="AA65" s="263"/>
      <c r="AB65" s="11">
        <v>1</v>
      </c>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3"/>
      <c r="AY65" s="263"/>
      <c r="AZ65" s="263"/>
      <c r="BA65" s="263"/>
      <c r="BB65" s="263"/>
      <c r="BC65" s="263"/>
      <c r="BD65" s="263"/>
      <c r="BE65" s="263"/>
      <c r="BF65" s="263"/>
      <c r="BG65" s="11">
        <v>1</v>
      </c>
      <c r="BH65" s="263"/>
      <c r="BI65" s="11">
        <v>1</v>
      </c>
      <c r="BJ65" s="263"/>
      <c r="BK65" s="263"/>
      <c r="BL65" s="263"/>
      <c r="BM65" s="263"/>
      <c r="BN65" s="263"/>
      <c r="BO65" s="263"/>
      <c r="BP65" s="263"/>
      <c r="BQ65" s="263"/>
      <c r="BR65" s="263"/>
      <c r="BS65" s="263"/>
      <c r="BT65" s="263"/>
      <c r="BU65" s="263"/>
      <c r="BV65" s="263"/>
      <c r="BW65" s="263"/>
      <c r="BX65" s="11">
        <v>1</v>
      </c>
      <c r="BY65" s="263"/>
      <c r="BZ65" s="263"/>
      <c r="CA65" s="263"/>
      <c r="CB65" s="263"/>
      <c r="CC65" s="263"/>
      <c r="CD65" s="263"/>
      <c r="CE65" s="18">
        <v>1</v>
      </c>
      <c r="CF65" s="263"/>
      <c r="CG65" s="263"/>
      <c r="CH65" s="173"/>
      <c r="CI65" s="173"/>
      <c r="CJ65" s="173"/>
      <c r="CK65" s="173"/>
      <c r="CL65" s="173"/>
      <c r="CM65" s="173"/>
      <c r="CN65" s="26">
        <v>1</v>
      </c>
      <c r="CO65" s="26">
        <v>1</v>
      </c>
      <c r="CP65" s="173"/>
      <c r="CQ65" s="173"/>
      <c r="CR65" s="173"/>
      <c r="CS65" s="13">
        <f t="shared" si="0"/>
        <v>9</v>
      </c>
      <c r="CT65" s="14">
        <f t="shared" si="1"/>
        <v>9</v>
      </c>
      <c r="CU65" s="15">
        <f t="shared" si="3"/>
        <v>9.7826086956521743E-2</v>
      </c>
      <c r="CV65" s="14">
        <f t="shared" si="2"/>
        <v>6</v>
      </c>
      <c r="CW65" s="15">
        <f t="shared" si="4"/>
        <v>0.16216216216216217</v>
      </c>
      <c r="CX65" s="16"/>
      <c r="CY65" s="16"/>
    </row>
    <row r="66" spans="1:103" ht="13.75" customHeight="1" x14ac:dyDescent="0.15">
      <c r="A66" s="10" t="s">
        <v>76</v>
      </c>
      <c r="B66" s="263"/>
      <c r="C66" s="263"/>
      <c r="D66" s="263"/>
      <c r="E66" s="263"/>
      <c r="F66" s="263"/>
      <c r="G66" s="263"/>
      <c r="H66" s="263"/>
      <c r="I66" s="263"/>
      <c r="J66" s="263"/>
      <c r="K66" s="30">
        <v>1</v>
      </c>
      <c r="L66" s="263"/>
      <c r="M66" s="263"/>
      <c r="N66" s="263"/>
      <c r="O66" s="30">
        <v>1</v>
      </c>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63"/>
      <c r="AU66" s="263"/>
      <c r="AV66" s="263"/>
      <c r="AW66" s="263"/>
      <c r="AX66" s="263"/>
      <c r="AY66" s="263"/>
      <c r="AZ66" s="263"/>
      <c r="BA66" s="263"/>
      <c r="BB66" s="263"/>
      <c r="BC66" s="263"/>
      <c r="BD66" s="263"/>
      <c r="BE66" s="263"/>
      <c r="BF66" s="263"/>
      <c r="BG66" s="263"/>
      <c r="BH66" s="263"/>
      <c r="BI66" s="20"/>
      <c r="BJ66" s="263"/>
      <c r="BK66" s="263"/>
      <c r="BL66" s="263"/>
      <c r="BM66" s="263"/>
      <c r="BN66" s="263"/>
      <c r="BO66" s="263"/>
      <c r="BP66" s="263"/>
      <c r="BQ66" s="263"/>
      <c r="BR66" s="263"/>
      <c r="BS66" s="263"/>
      <c r="BT66" s="263"/>
      <c r="BU66" s="263"/>
      <c r="BV66" s="263"/>
      <c r="BW66" s="263"/>
      <c r="BX66" s="263"/>
      <c r="BY66" s="263"/>
      <c r="BZ66" s="263"/>
      <c r="CA66" s="263"/>
      <c r="CB66" s="263"/>
      <c r="CC66" s="263"/>
      <c r="CD66" s="263"/>
      <c r="CE66" s="263"/>
      <c r="CF66" s="263"/>
      <c r="CG66" s="263"/>
      <c r="CH66" s="173"/>
      <c r="CI66" s="173"/>
      <c r="CJ66" s="173"/>
      <c r="CK66" s="23">
        <v>2</v>
      </c>
      <c r="CL66" s="26">
        <v>1</v>
      </c>
      <c r="CM66" s="26"/>
      <c r="CN66" s="26">
        <v>1</v>
      </c>
      <c r="CO66" s="26">
        <v>1</v>
      </c>
      <c r="CP66" s="173"/>
      <c r="CQ66" s="173"/>
      <c r="CR66" s="173"/>
      <c r="CS66" s="13">
        <f t="shared" si="0"/>
        <v>6</v>
      </c>
      <c r="CT66" s="14">
        <f t="shared" si="1"/>
        <v>7</v>
      </c>
      <c r="CU66" s="15">
        <f t="shared" si="3"/>
        <v>7.6086956521739135E-2</v>
      </c>
      <c r="CV66" s="14">
        <f t="shared" si="2"/>
        <v>5</v>
      </c>
      <c r="CW66" s="15">
        <f t="shared" si="4"/>
        <v>0.13513513513513514</v>
      </c>
      <c r="CX66" s="16"/>
      <c r="CY66" s="16"/>
    </row>
    <row r="67" spans="1:103" ht="13.75" customHeight="1" x14ac:dyDescent="0.15">
      <c r="A67" s="10" t="s">
        <v>77</v>
      </c>
      <c r="B67" s="263"/>
      <c r="C67" s="263"/>
      <c r="D67" s="263"/>
      <c r="E67" s="263"/>
      <c r="F67" s="263"/>
      <c r="G67" s="263"/>
      <c r="H67" s="264">
        <v>1</v>
      </c>
      <c r="I67" s="264">
        <v>1</v>
      </c>
      <c r="J67" s="263"/>
      <c r="K67" s="264">
        <v>1</v>
      </c>
      <c r="L67" s="264">
        <v>2</v>
      </c>
      <c r="M67" s="263"/>
      <c r="N67" s="264">
        <v>1</v>
      </c>
      <c r="O67" s="263"/>
      <c r="P67" s="263"/>
      <c r="Q67" s="263"/>
      <c r="R67" s="264">
        <v>1</v>
      </c>
      <c r="S67" s="263"/>
      <c r="T67" s="264">
        <v>1</v>
      </c>
      <c r="U67" s="264">
        <v>1</v>
      </c>
      <c r="V67" s="263"/>
      <c r="W67" s="263"/>
      <c r="X67" s="263"/>
      <c r="Y67" s="263"/>
      <c r="Z67" s="263"/>
      <c r="AA67" s="263"/>
      <c r="AB67" s="263"/>
      <c r="AC67" s="264">
        <v>1</v>
      </c>
      <c r="AD67" s="263"/>
      <c r="AE67" s="263"/>
      <c r="AF67" s="263"/>
      <c r="AG67" s="263"/>
      <c r="AH67" s="263"/>
      <c r="AI67" s="263"/>
      <c r="AJ67" s="263"/>
      <c r="AK67" s="263"/>
      <c r="AL67" s="263"/>
      <c r="AM67" s="263"/>
      <c r="AN67" s="263"/>
      <c r="AO67" s="264">
        <v>1</v>
      </c>
      <c r="AP67" s="263"/>
      <c r="AQ67" s="263"/>
      <c r="AR67" s="263"/>
      <c r="AS67" s="264">
        <v>1</v>
      </c>
      <c r="AT67" s="264">
        <v>1</v>
      </c>
      <c r="AU67" s="263"/>
      <c r="AV67" s="263"/>
      <c r="AW67" s="264">
        <v>1</v>
      </c>
      <c r="AX67" s="263"/>
      <c r="AY67" s="264">
        <v>1</v>
      </c>
      <c r="AZ67" s="263"/>
      <c r="BA67" s="263"/>
      <c r="BB67" s="264">
        <v>1</v>
      </c>
      <c r="BC67" s="264">
        <v>2</v>
      </c>
      <c r="BD67" s="264">
        <v>3</v>
      </c>
      <c r="BE67" s="264">
        <v>6</v>
      </c>
      <c r="BF67" s="264">
        <v>3</v>
      </c>
      <c r="BG67" s="264">
        <v>9</v>
      </c>
      <c r="BH67" s="264">
        <v>3</v>
      </c>
      <c r="BI67" s="264">
        <v>4</v>
      </c>
      <c r="BJ67" s="264">
        <v>1</v>
      </c>
      <c r="BK67" s="264">
        <v>2</v>
      </c>
      <c r="BL67" s="264">
        <v>1</v>
      </c>
      <c r="BM67" s="264">
        <v>2</v>
      </c>
      <c r="BN67" s="264">
        <v>1</v>
      </c>
      <c r="BO67" s="264">
        <v>3</v>
      </c>
      <c r="BP67" s="264">
        <v>3</v>
      </c>
      <c r="BQ67" s="264">
        <v>4</v>
      </c>
      <c r="BR67" s="264">
        <v>5</v>
      </c>
      <c r="BS67" s="263"/>
      <c r="BT67" s="264">
        <v>3</v>
      </c>
      <c r="BU67" s="264">
        <v>2</v>
      </c>
      <c r="BV67" s="264">
        <v>6</v>
      </c>
      <c r="BW67" s="264">
        <v>1</v>
      </c>
      <c r="BX67" s="264">
        <v>3</v>
      </c>
      <c r="BY67" s="264">
        <v>2</v>
      </c>
      <c r="BZ67" s="11">
        <v>11</v>
      </c>
      <c r="CA67" s="264">
        <v>2</v>
      </c>
      <c r="CB67" s="264">
        <v>4</v>
      </c>
      <c r="CC67" s="264">
        <v>1</v>
      </c>
      <c r="CD67" s="264">
        <v>1</v>
      </c>
      <c r="CE67" s="264">
        <v>1</v>
      </c>
      <c r="CF67" s="264">
        <v>4</v>
      </c>
      <c r="CG67" s="264">
        <v>4</v>
      </c>
      <c r="CH67" s="174">
        <v>1</v>
      </c>
      <c r="CI67" s="174">
        <v>5</v>
      </c>
      <c r="CJ67" s="174">
        <v>2</v>
      </c>
      <c r="CK67" s="174">
        <v>3</v>
      </c>
      <c r="CL67" s="174">
        <v>3</v>
      </c>
      <c r="CM67" s="174">
        <v>9</v>
      </c>
      <c r="CN67" s="174">
        <v>6</v>
      </c>
      <c r="CO67" s="173">
        <v>7</v>
      </c>
      <c r="CP67" s="173"/>
      <c r="CQ67" s="173"/>
      <c r="CR67" s="173"/>
      <c r="CS67" s="13">
        <f t="shared" ref="CS67:CS130" si="5">COUNT(B67:CR67)</f>
        <v>53</v>
      </c>
      <c r="CT67" s="14">
        <f t="shared" ref="CT67:CT130" si="6">SUM(B67:CR67)</f>
        <v>149</v>
      </c>
      <c r="CU67" s="15">
        <f t="shared" si="3"/>
        <v>1.6195652173913044</v>
      </c>
      <c r="CV67" s="14">
        <f t="shared" ref="CV67:CV130" si="7">SUM(BE67:CR67)</f>
        <v>128</v>
      </c>
      <c r="CW67" s="15">
        <f t="shared" si="4"/>
        <v>3.4594594594594597</v>
      </c>
      <c r="CX67" s="16"/>
      <c r="CY67" s="16"/>
    </row>
    <row r="68" spans="1:103" ht="13.75" customHeight="1" x14ac:dyDescent="0.15">
      <c r="A68" s="10" t="s">
        <v>78</v>
      </c>
      <c r="B68" s="265" t="s">
        <v>12</v>
      </c>
      <c r="C68" s="263"/>
      <c r="D68" s="263"/>
      <c r="E68" s="263"/>
      <c r="F68" s="263"/>
      <c r="G68" s="263"/>
      <c r="H68" s="263"/>
      <c r="I68" s="263"/>
      <c r="J68" s="263"/>
      <c r="K68" s="263"/>
      <c r="L68" s="263"/>
      <c r="M68" s="263"/>
      <c r="N68" s="263"/>
      <c r="O68" s="265" t="s">
        <v>12</v>
      </c>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63"/>
      <c r="AW68" s="263"/>
      <c r="AX68" s="263"/>
      <c r="AY68" s="263"/>
      <c r="AZ68" s="263"/>
      <c r="BA68" s="263"/>
      <c r="BB68" s="263"/>
      <c r="BC68" s="263"/>
      <c r="BD68" s="263"/>
      <c r="BE68" s="263"/>
      <c r="BF68" s="11">
        <v>1</v>
      </c>
      <c r="BG68" s="263"/>
      <c r="BH68" s="263"/>
      <c r="BI68" s="263"/>
      <c r="BJ68" s="263"/>
      <c r="BK68" s="263"/>
      <c r="BL68" s="263"/>
      <c r="BM68" s="263"/>
      <c r="BN68" s="263"/>
      <c r="BO68" s="263"/>
      <c r="BP68" s="263"/>
      <c r="BQ68" s="263"/>
      <c r="BR68" s="263"/>
      <c r="BS68" s="263"/>
      <c r="BT68" s="263"/>
      <c r="BU68" s="263"/>
      <c r="BV68" s="263"/>
      <c r="BW68" s="11">
        <v>1</v>
      </c>
      <c r="BX68" s="263"/>
      <c r="BY68" s="263"/>
      <c r="BZ68" s="11">
        <v>1</v>
      </c>
      <c r="CA68" s="263"/>
      <c r="CB68" s="263"/>
      <c r="CC68" s="263"/>
      <c r="CD68" s="263"/>
      <c r="CE68" s="263"/>
      <c r="CF68" s="263"/>
      <c r="CG68" s="263"/>
      <c r="CH68" s="173"/>
      <c r="CI68" s="173"/>
      <c r="CJ68" s="173"/>
      <c r="CK68" s="173"/>
      <c r="CL68" s="173"/>
      <c r="CM68" s="173"/>
      <c r="CN68" s="173"/>
      <c r="CO68" s="173"/>
      <c r="CP68" s="173"/>
      <c r="CQ68" s="173"/>
      <c r="CR68" s="173"/>
      <c r="CS68" s="13">
        <f t="shared" si="5"/>
        <v>3</v>
      </c>
      <c r="CT68" s="14">
        <f t="shared" si="6"/>
        <v>3</v>
      </c>
      <c r="CU68" s="15">
        <f t="shared" si="3"/>
        <v>3.2608695652173912E-2</v>
      </c>
      <c r="CV68" s="14">
        <f t="shared" si="7"/>
        <v>3</v>
      </c>
      <c r="CW68" s="15">
        <f t="shared" si="4"/>
        <v>8.1081081081081086E-2</v>
      </c>
      <c r="CX68" s="16"/>
      <c r="CY68" s="16"/>
    </row>
    <row r="69" spans="1:103" ht="13.75" customHeight="1" x14ac:dyDescent="0.15">
      <c r="A69" s="10" t="s">
        <v>79</v>
      </c>
      <c r="B69" s="263"/>
      <c r="C69" s="263"/>
      <c r="D69" s="263"/>
      <c r="E69" s="263"/>
      <c r="F69" s="263"/>
      <c r="G69" s="263"/>
      <c r="H69" s="263"/>
      <c r="I69" s="263"/>
      <c r="J69" s="263"/>
      <c r="K69" s="263"/>
      <c r="L69" s="263"/>
      <c r="M69" s="263"/>
      <c r="N69" s="263"/>
      <c r="O69" s="263"/>
      <c r="P69" s="263"/>
      <c r="Q69" s="264">
        <v>1</v>
      </c>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c r="BA69" s="263"/>
      <c r="BB69" s="263"/>
      <c r="BC69" s="263"/>
      <c r="BD69" s="264">
        <v>1</v>
      </c>
      <c r="BE69" s="263"/>
      <c r="BF69" s="264">
        <v>3</v>
      </c>
      <c r="BG69" s="264">
        <v>1</v>
      </c>
      <c r="BH69" s="264">
        <v>1</v>
      </c>
      <c r="BI69" s="263"/>
      <c r="BJ69" s="263"/>
      <c r="BK69" s="263"/>
      <c r="BL69" s="263"/>
      <c r="BM69" s="264">
        <v>2</v>
      </c>
      <c r="BN69" s="263"/>
      <c r="BO69" s="264">
        <v>1</v>
      </c>
      <c r="BP69" s="264">
        <v>1</v>
      </c>
      <c r="BQ69" s="264">
        <v>2</v>
      </c>
      <c r="BR69" s="264">
        <v>3</v>
      </c>
      <c r="BS69" s="264">
        <v>7</v>
      </c>
      <c r="BT69" s="18">
        <v>9</v>
      </c>
      <c r="BU69" s="264">
        <v>10</v>
      </c>
      <c r="BV69" s="264">
        <v>4</v>
      </c>
      <c r="BW69" s="264">
        <v>14</v>
      </c>
      <c r="BX69" s="264">
        <v>22</v>
      </c>
      <c r="BY69" s="264">
        <v>14</v>
      </c>
      <c r="BZ69" s="264">
        <v>22</v>
      </c>
      <c r="CA69" s="264">
        <v>22</v>
      </c>
      <c r="CB69" s="264">
        <v>12</v>
      </c>
      <c r="CC69" s="264">
        <v>15</v>
      </c>
      <c r="CD69" s="264">
        <v>18</v>
      </c>
      <c r="CE69" s="264">
        <v>11</v>
      </c>
      <c r="CF69" s="264">
        <v>35</v>
      </c>
      <c r="CG69" s="264">
        <v>29</v>
      </c>
      <c r="CH69" s="174">
        <v>22</v>
      </c>
      <c r="CI69" s="174">
        <v>27</v>
      </c>
      <c r="CJ69" s="23">
        <v>38</v>
      </c>
      <c r="CK69" s="174">
        <v>35</v>
      </c>
      <c r="CL69" s="242">
        <v>19</v>
      </c>
      <c r="CM69" s="242">
        <v>37</v>
      </c>
      <c r="CN69" s="242">
        <v>17</v>
      </c>
      <c r="CO69" s="261">
        <v>35</v>
      </c>
      <c r="CP69" s="28"/>
      <c r="CQ69" s="28"/>
      <c r="CR69" s="28"/>
      <c r="CS69" s="13">
        <f t="shared" si="5"/>
        <v>33</v>
      </c>
      <c r="CT69" s="14">
        <f t="shared" si="6"/>
        <v>490</v>
      </c>
      <c r="CU69" s="15">
        <f t="shared" ref="CU69:CU132" si="8">CT69/92</f>
        <v>5.3260869565217392</v>
      </c>
      <c r="CV69" s="14">
        <f t="shared" si="7"/>
        <v>488</v>
      </c>
      <c r="CW69" s="15">
        <f t="shared" ref="CW69:CW132" si="9">CV69/37</f>
        <v>13.189189189189189</v>
      </c>
      <c r="CX69" s="16"/>
      <c r="CY69" s="16"/>
    </row>
    <row r="70" spans="1:103" ht="12" customHeight="1" x14ac:dyDescent="0.15">
      <c r="A70" s="10" t="s">
        <v>80</v>
      </c>
      <c r="B70" s="263"/>
      <c r="C70" s="263"/>
      <c r="D70" s="263"/>
      <c r="E70" s="263"/>
      <c r="F70" s="263"/>
      <c r="G70" s="263"/>
      <c r="H70" s="263"/>
      <c r="I70" s="263"/>
      <c r="J70" s="263"/>
      <c r="K70" s="263"/>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c r="AT70" s="263"/>
      <c r="AU70" s="263"/>
      <c r="AV70" s="263"/>
      <c r="AW70" s="263"/>
      <c r="AX70" s="263"/>
      <c r="AY70" s="263"/>
      <c r="AZ70" s="263"/>
      <c r="BA70" s="263"/>
      <c r="BB70" s="263"/>
      <c r="BC70" s="263"/>
      <c r="BD70" s="263"/>
      <c r="BE70" s="11">
        <v>1</v>
      </c>
      <c r="BF70" s="263"/>
      <c r="BG70" s="263"/>
      <c r="BH70" s="263"/>
      <c r="BI70" s="263"/>
      <c r="BJ70" s="263"/>
      <c r="BK70" s="263"/>
      <c r="BL70" s="263"/>
      <c r="BM70" s="263"/>
      <c r="BN70" s="263"/>
      <c r="BO70" s="263"/>
      <c r="BP70" s="263"/>
      <c r="BQ70" s="263"/>
      <c r="BR70" s="263"/>
      <c r="BS70" s="263"/>
      <c r="BT70" s="263"/>
      <c r="BU70" s="263"/>
      <c r="BV70" s="263"/>
      <c r="BW70" s="263"/>
      <c r="BX70" s="263"/>
      <c r="BY70" s="263"/>
      <c r="BZ70" s="263"/>
      <c r="CA70" s="263"/>
      <c r="CB70" s="263"/>
      <c r="CC70" s="11">
        <v>1</v>
      </c>
      <c r="CD70" s="263"/>
      <c r="CE70" s="263"/>
      <c r="CF70" s="18">
        <v>2</v>
      </c>
      <c r="CG70" s="22"/>
      <c r="CH70" s="24"/>
      <c r="CI70" s="26">
        <v>1</v>
      </c>
      <c r="CJ70" s="173"/>
      <c r="CK70" s="26">
        <v>1</v>
      </c>
      <c r="CL70" s="26">
        <v>1</v>
      </c>
      <c r="CM70" s="26" t="s">
        <v>13</v>
      </c>
      <c r="CN70" s="26"/>
      <c r="CO70" s="253">
        <v>2</v>
      </c>
      <c r="CP70" s="24"/>
      <c r="CQ70" s="24"/>
      <c r="CR70" s="24"/>
      <c r="CS70" s="13">
        <f t="shared" si="5"/>
        <v>7</v>
      </c>
      <c r="CT70" s="14">
        <f t="shared" si="6"/>
        <v>9</v>
      </c>
      <c r="CU70" s="15">
        <f t="shared" si="8"/>
        <v>9.7826086956521743E-2</v>
      </c>
      <c r="CV70" s="14">
        <f t="shared" si="7"/>
        <v>9</v>
      </c>
      <c r="CW70" s="15">
        <f t="shared" si="9"/>
        <v>0.24324324324324326</v>
      </c>
      <c r="CX70" s="16"/>
      <c r="CY70" s="16"/>
    </row>
    <row r="71" spans="1:103" ht="13.75" customHeight="1" x14ac:dyDescent="0.15">
      <c r="A71" s="10" t="s">
        <v>81</v>
      </c>
      <c r="B71" s="264">
        <v>1</v>
      </c>
      <c r="C71" s="264">
        <v>2</v>
      </c>
      <c r="D71" s="264">
        <v>1</v>
      </c>
      <c r="E71" s="263"/>
      <c r="F71" s="263"/>
      <c r="G71" s="263"/>
      <c r="H71" s="264">
        <v>1</v>
      </c>
      <c r="I71" s="264">
        <v>19</v>
      </c>
      <c r="J71" s="264">
        <v>4</v>
      </c>
      <c r="K71" s="264">
        <v>25</v>
      </c>
      <c r="L71" s="264">
        <v>33</v>
      </c>
      <c r="M71" s="264">
        <v>5</v>
      </c>
      <c r="N71" s="264">
        <v>6</v>
      </c>
      <c r="O71" s="264">
        <v>16</v>
      </c>
      <c r="P71" s="264">
        <v>1</v>
      </c>
      <c r="Q71" s="264">
        <v>7</v>
      </c>
      <c r="R71" s="264">
        <v>21</v>
      </c>
      <c r="S71" s="264">
        <v>22</v>
      </c>
      <c r="T71" s="264">
        <v>11</v>
      </c>
      <c r="U71" s="264">
        <v>2</v>
      </c>
      <c r="V71" s="264">
        <v>1</v>
      </c>
      <c r="W71" s="264">
        <v>2</v>
      </c>
      <c r="X71" s="264">
        <v>1</v>
      </c>
      <c r="Y71" s="264">
        <v>6</v>
      </c>
      <c r="Z71" s="264">
        <v>12</v>
      </c>
      <c r="AA71" s="264">
        <v>12</v>
      </c>
      <c r="AB71" s="264">
        <v>7</v>
      </c>
      <c r="AC71" s="264">
        <v>5</v>
      </c>
      <c r="AD71" s="264">
        <v>6</v>
      </c>
      <c r="AE71" s="264">
        <v>7</v>
      </c>
      <c r="AF71" s="264">
        <v>5</v>
      </c>
      <c r="AG71" s="264">
        <v>9</v>
      </c>
      <c r="AH71" s="264">
        <v>6</v>
      </c>
      <c r="AI71" s="264">
        <v>3</v>
      </c>
      <c r="AJ71" s="264">
        <v>12</v>
      </c>
      <c r="AK71" s="264">
        <v>5</v>
      </c>
      <c r="AL71" s="264">
        <v>4</v>
      </c>
      <c r="AM71" s="264">
        <v>5</v>
      </c>
      <c r="AN71" s="264">
        <v>6</v>
      </c>
      <c r="AO71" s="264">
        <v>6</v>
      </c>
      <c r="AP71" s="264">
        <v>10</v>
      </c>
      <c r="AQ71" s="264">
        <v>3</v>
      </c>
      <c r="AR71" s="264">
        <v>14</v>
      </c>
      <c r="AS71" s="264">
        <v>8</v>
      </c>
      <c r="AT71" s="264">
        <v>13</v>
      </c>
      <c r="AU71" s="264">
        <v>5</v>
      </c>
      <c r="AV71" s="264">
        <v>17</v>
      </c>
      <c r="AW71" s="264">
        <v>18</v>
      </c>
      <c r="AX71" s="264">
        <v>5</v>
      </c>
      <c r="AY71" s="264">
        <v>9</v>
      </c>
      <c r="AZ71" s="264">
        <v>11</v>
      </c>
      <c r="BA71" s="264">
        <v>3</v>
      </c>
      <c r="BB71" s="264">
        <v>15</v>
      </c>
      <c r="BC71" s="264">
        <v>19</v>
      </c>
      <c r="BD71" s="264">
        <v>46</v>
      </c>
      <c r="BE71" s="264">
        <v>93</v>
      </c>
      <c r="BF71" s="264">
        <v>56</v>
      </c>
      <c r="BG71" s="264">
        <v>57</v>
      </c>
      <c r="BH71" s="264">
        <v>45</v>
      </c>
      <c r="BI71" s="264">
        <v>36</v>
      </c>
      <c r="BJ71" s="264">
        <v>43</v>
      </c>
      <c r="BK71" s="264">
        <v>48</v>
      </c>
      <c r="BL71" s="264">
        <v>49</v>
      </c>
      <c r="BM71" s="264">
        <v>75</v>
      </c>
      <c r="BN71" s="264">
        <v>42</v>
      </c>
      <c r="BO71" s="264">
        <v>76</v>
      </c>
      <c r="BP71" s="264">
        <v>51</v>
      </c>
      <c r="BQ71" s="264">
        <v>46</v>
      </c>
      <c r="BR71" s="264">
        <v>50</v>
      </c>
      <c r="BS71" s="264">
        <v>72</v>
      </c>
      <c r="BT71" s="264">
        <v>72</v>
      </c>
      <c r="BU71" s="264">
        <v>72</v>
      </c>
      <c r="BV71" s="264">
        <v>43</v>
      </c>
      <c r="BW71" s="264">
        <v>90</v>
      </c>
      <c r="BX71" s="264">
        <v>65</v>
      </c>
      <c r="BY71" s="264">
        <v>77</v>
      </c>
      <c r="BZ71" s="11">
        <v>110</v>
      </c>
      <c r="CA71" s="264">
        <v>73</v>
      </c>
      <c r="CB71" s="264">
        <v>64</v>
      </c>
      <c r="CC71" s="264">
        <v>45</v>
      </c>
      <c r="CD71" s="264">
        <v>49</v>
      </c>
      <c r="CE71" s="264">
        <v>55</v>
      </c>
      <c r="CF71" s="264">
        <v>71</v>
      </c>
      <c r="CG71" s="264">
        <v>99</v>
      </c>
      <c r="CH71" s="174">
        <v>61</v>
      </c>
      <c r="CI71" s="174">
        <v>80</v>
      </c>
      <c r="CJ71" s="174">
        <v>68</v>
      </c>
      <c r="CK71" s="174">
        <v>89</v>
      </c>
      <c r="CL71" s="174">
        <v>68</v>
      </c>
      <c r="CM71" s="174">
        <v>65</v>
      </c>
      <c r="CN71" s="174">
        <v>44</v>
      </c>
      <c r="CO71" s="173">
        <v>90</v>
      </c>
      <c r="CP71" s="173"/>
      <c r="CQ71" s="173"/>
      <c r="CR71" s="173"/>
      <c r="CS71" s="13">
        <f t="shared" si="5"/>
        <v>89</v>
      </c>
      <c r="CT71" s="14">
        <f t="shared" si="6"/>
        <v>2882</v>
      </c>
      <c r="CU71" s="15">
        <f t="shared" si="8"/>
        <v>31.326086956521738</v>
      </c>
      <c r="CV71" s="14">
        <f t="shared" si="7"/>
        <v>2389</v>
      </c>
      <c r="CW71" s="15">
        <f t="shared" si="9"/>
        <v>64.567567567567565</v>
      </c>
      <c r="CX71" s="16"/>
      <c r="CY71" s="16"/>
    </row>
    <row r="72" spans="1:103" ht="13.75" customHeight="1" x14ac:dyDescent="0.15">
      <c r="A72" s="10" t="s">
        <v>82</v>
      </c>
      <c r="B72" s="264">
        <v>2</v>
      </c>
      <c r="C72" s="264">
        <v>4</v>
      </c>
      <c r="D72" s="265" t="s">
        <v>12</v>
      </c>
      <c r="E72" s="265" t="s">
        <v>12</v>
      </c>
      <c r="F72" s="263"/>
      <c r="G72" s="263"/>
      <c r="H72" s="263"/>
      <c r="I72" s="264">
        <v>1</v>
      </c>
      <c r="J72" s="264">
        <v>2</v>
      </c>
      <c r="K72" s="264">
        <v>5</v>
      </c>
      <c r="L72" s="264">
        <v>9</v>
      </c>
      <c r="M72" s="263"/>
      <c r="N72" s="264">
        <v>1</v>
      </c>
      <c r="O72" s="264">
        <v>2</v>
      </c>
      <c r="P72" s="264">
        <v>1</v>
      </c>
      <c r="Q72" s="263"/>
      <c r="R72" s="264">
        <v>2</v>
      </c>
      <c r="S72" s="264">
        <v>8</v>
      </c>
      <c r="T72" s="264">
        <v>2</v>
      </c>
      <c r="U72" s="264">
        <v>1</v>
      </c>
      <c r="V72" s="264">
        <v>1</v>
      </c>
      <c r="W72" s="263"/>
      <c r="X72" s="264">
        <v>1</v>
      </c>
      <c r="Y72" s="264">
        <v>3</v>
      </c>
      <c r="Z72" s="264">
        <v>2</v>
      </c>
      <c r="AA72" s="263"/>
      <c r="AB72" s="264">
        <v>2</v>
      </c>
      <c r="AC72" s="264">
        <v>2</v>
      </c>
      <c r="AD72" s="264">
        <v>2</v>
      </c>
      <c r="AE72" s="264">
        <v>1</v>
      </c>
      <c r="AF72" s="264">
        <v>1</v>
      </c>
      <c r="AG72" s="264">
        <v>2</v>
      </c>
      <c r="AH72" s="264">
        <v>1</v>
      </c>
      <c r="AI72" s="263"/>
      <c r="AJ72" s="264">
        <v>1</v>
      </c>
      <c r="AK72" s="263"/>
      <c r="AL72" s="263"/>
      <c r="AM72" s="264">
        <v>1</v>
      </c>
      <c r="AN72" s="263"/>
      <c r="AO72" s="264">
        <v>1</v>
      </c>
      <c r="AP72" s="263"/>
      <c r="AQ72" s="264">
        <v>1</v>
      </c>
      <c r="AR72" s="264">
        <v>2</v>
      </c>
      <c r="AS72" s="264">
        <v>7</v>
      </c>
      <c r="AT72" s="264">
        <v>2</v>
      </c>
      <c r="AU72" s="264">
        <v>1</v>
      </c>
      <c r="AV72" s="264">
        <v>1</v>
      </c>
      <c r="AW72" s="264">
        <v>1</v>
      </c>
      <c r="AX72" s="264">
        <v>1</v>
      </c>
      <c r="AY72" s="264">
        <v>1</v>
      </c>
      <c r="AZ72" s="264">
        <v>1</v>
      </c>
      <c r="BA72" s="264">
        <v>2</v>
      </c>
      <c r="BB72" s="264">
        <v>1</v>
      </c>
      <c r="BC72" s="264">
        <v>5</v>
      </c>
      <c r="BD72" s="264">
        <v>10</v>
      </c>
      <c r="BE72" s="264">
        <v>15</v>
      </c>
      <c r="BF72" s="264">
        <v>13</v>
      </c>
      <c r="BG72" s="264">
        <v>10</v>
      </c>
      <c r="BH72" s="264">
        <v>14</v>
      </c>
      <c r="BI72" s="264">
        <v>5</v>
      </c>
      <c r="BJ72" s="264">
        <v>8</v>
      </c>
      <c r="BK72" s="264">
        <v>9</v>
      </c>
      <c r="BL72" s="264">
        <v>6</v>
      </c>
      <c r="BM72" s="11">
        <v>25</v>
      </c>
      <c r="BN72" s="264">
        <v>7</v>
      </c>
      <c r="BO72" s="264">
        <v>10</v>
      </c>
      <c r="BP72" s="264">
        <v>16</v>
      </c>
      <c r="BQ72" s="264">
        <v>12</v>
      </c>
      <c r="BR72" s="264">
        <v>9</v>
      </c>
      <c r="BS72" s="264">
        <v>8</v>
      </c>
      <c r="BT72" s="11">
        <v>25</v>
      </c>
      <c r="BU72" s="264">
        <v>16</v>
      </c>
      <c r="BV72" s="264">
        <v>12</v>
      </c>
      <c r="BW72" s="11">
        <v>25</v>
      </c>
      <c r="BX72" s="264">
        <v>15</v>
      </c>
      <c r="BY72" s="264">
        <v>13</v>
      </c>
      <c r="BZ72" s="264">
        <v>21</v>
      </c>
      <c r="CA72" s="264">
        <v>13</v>
      </c>
      <c r="CB72" s="264">
        <v>20</v>
      </c>
      <c r="CC72" s="264">
        <v>18</v>
      </c>
      <c r="CD72" s="264">
        <v>12</v>
      </c>
      <c r="CE72" s="264">
        <v>8</v>
      </c>
      <c r="CF72" s="264">
        <v>17</v>
      </c>
      <c r="CG72" s="264">
        <v>18</v>
      </c>
      <c r="CH72" s="174">
        <v>12</v>
      </c>
      <c r="CI72" s="174">
        <v>25</v>
      </c>
      <c r="CJ72" s="174">
        <v>12</v>
      </c>
      <c r="CK72" s="174">
        <v>16</v>
      </c>
      <c r="CL72" s="174">
        <v>16</v>
      </c>
      <c r="CM72" s="174">
        <v>19</v>
      </c>
      <c r="CN72" s="174">
        <v>7</v>
      </c>
      <c r="CO72" s="173">
        <v>21</v>
      </c>
      <c r="CP72" s="173"/>
      <c r="CQ72" s="173"/>
      <c r="CR72" s="173"/>
      <c r="CS72" s="13">
        <f t="shared" si="5"/>
        <v>78</v>
      </c>
      <c r="CT72" s="14">
        <f t="shared" si="6"/>
        <v>625</v>
      </c>
      <c r="CU72" s="15">
        <f t="shared" si="8"/>
        <v>6.7934782608695654</v>
      </c>
      <c r="CV72" s="14">
        <f t="shared" si="7"/>
        <v>528</v>
      </c>
      <c r="CW72" s="15">
        <f t="shared" si="9"/>
        <v>14.27027027027027</v>
      </c>
      <c r="CX72" s="16"/>
      <c r="CY72" s="16"/>
    </row>
    <row r="73" spans="1:103" ht="13.75" customHeight="1" x14ac:dyDescent="0.15">
      <c r="A73" s="10" t="s">
        <v>83</v>
      </c>
      <c r="B73" s="263"/>
      <c r="C73" s="263"/>
      <c r="D73" s="263"/>
      <c r="E73" s="263"/>
      <c r="F73" s="263"/>
      <c r="G73" s="263"/>
      <c r="H73" s="263"/>
      <c r="I73" s="263"/>
      <c r="J73" s="263"/>
      <c r="K73" s="263"/>
      <c r="L73" s="263"/>
      <c r="M73" s="263"/>
      <c r="N73" s="263"/>
      <c r="O73" s="263"/>
      <c r="P73" s="263"/>
      <c r="Q73" s="263"/>
      <c r="R73" s="264">
        <v>1</v>
      </c>
      <c r="S73" s="263"/>
      <c r="T73" s="263"/>
      <c r="U73" s="263"/>
      <c r="V73" s="263"/>
      <c r="W73" s="263"/>
      <c r="X73" s="263"/>
      <c r="Y73" s="263"/>
      <c r="Z73" s="263"/>
      <c r="AA73" s="263"/>
      <c r="AB73" s="263"/>
      <c r="AC73" s="263"/>
      <c r="AD73" s="263"/>
      <c r="AE73" s="263"/>
      <c r="AF73" s="263"/>
      <c r="AG73" s="263"/>
      <c r="AH73" s="263"/>
      <c r="AI73" s="263"/>
      <c r="AJ73" s="263"/>
      <c r="AK73" s="263"/>
      <c r="AL73" s="264">
        <v>1</v>
      </c>
      <c r="AM73" s="264">
        <v>1</v>
      </c>
      <c r="AN73" s="263"/>
      <c r="AO73" s="263"/>
      <c r="AP73" s="263"/>
      <c r="AQ73" s="263"/>
      <c r="AR73" s="263"/>
      <c r="AS73" s="264">
        <v>2</v>
      </c>
      <c r="AT73" s="264">
        <v>1</v>
      </c>
      <c r="AU73" s="264">
        <v>1</v>
      </c>
      <c r="AV73" s="264">
        <v>1</v>
      </c>
      <c r="AW73" s="263"/>
      <c r="AX73" s="263"/>
      <c r="AY73" s="264">
        <v>4</v>
      </c>
      <c r="AZ73" s="263"/>
      <c r="BA73" s="264">
        <v>1</v>
      </c>
      <c r="BB73" s="264">
        <v>1</v>
      </c>
      <c r="BC73" s="263"/>
      <c r="BD73" s="263"/>
      <c r="BE73" s="264">
        <v>1</v>
      </c>
      <c r="BF73" s="263"/>
      <c r="BG73" s="264">
        <v>3</v>
      </c>
      <c r="BH73" s="264">
        <v>1</v>
      </c>
      <c r="BI73" s="263"/>
      <c r="BJ73" s="264">
        <v>2</v>
      </c>
      <c r="BK73" s="263"/>
      <c r="BL73" s="264">
        <v>1</v>
      </c>
      <c r="BM73" s="264">
        <v>3</v>
      </c>
      <c r="BN73" s="263"/>
      <c r="BO73" s="264">
        <v>7</v>
      </c>
      <c r="BP73" s="264">
        <v>5</v>
      </c>
      <c r="BQ73" s="264">
        <v>1</v>
      </c>
      <c r="BR73" s="264">
        <v>3</v>
      </c>
      <c r="BS73" s="264">
        <v>1</v>
      </c>
      <c r="BT73" s="264">
        <v>2</v>
      </c>
      <c r="BU73" s="18">
        <v>6</v>
      </c>
      <c r="BV73" s="264">
        <v>1</v>
      </c>
      <c r="BW73" s="11">
        <v>12</v>
      </c>
      <c r="BX73" s="264">
        <v>3</v>
      </c>
      <c r="BY73" s="264">
        <v>1</v>
      </c>
      <c r="BZ73" s="263"/>
      <c r="CA73" s="264">
        <v>5</v>
      </c>
      <c r="CB73" s="264">
        <v>4</v>
      </c>
      <c r="CC73" s="264">
        <v>3</v>
      </c>
      <c r="CD73" s="265" t="s">
        <v>12</v>
      </c>
      <c r="CE73" s="264">
        <v>1</v>
      </c>
      <c r="CF73" s="264">
        <v>3</v>
      </c>
      <c r="CG73" s="264">
        <v>1</v>
      </c>
      <c r="CH73" s="174">
        <v>1</v>
      </c>
      <c r="CI73" s="174">
        <v>3</v>
      </c>
      <c r="CJ73" s="174">
        <v>1</v>
      </c>
      <c r="CK73" s="174">
        <v>5</v>
      </c>
      <c r="CL73" s="174">
        <v>4</v>
      </c>
      <c r="CM73" s="174">
        <v>11</v>
      </c>
      <c r="CN73" s="174">
        <v>1</v>
      </c>
      <c r="CO73" s="173">
        <v>6</v>
      </c>
      <c r="CP73" s="173"/>
      <c r="CQ73" s="173"/>
      <c r="CR73" s="173"/>
      <c r="CS73" s="13">
        <f t="shared" si="5"/>
        <v>41</v>
      </c>
      <c r="CT73" s="14">
        <f t="shared" si="6"/>
        <v>116</v>
      </c>
      <c r="CU73" s="15">
        <f t="shared" si="8"/>
        <v>1.2608695652173914</v>
      </c>
      <c r="CV73" s="14">
        <f t="shared" si="7"/>
        <v>102</v>
      </c>
      <c r="CW73" s="15">
        <f t="shared" si="9"/>
        <v>2.7567567567567566</v>
      </c>
      <c r="CX73" s="16"/>
      <c r="CY73" s="16"/>
    </row>
    <row r="74" spans="1:103" ht="12" customHeight="1" x14ac:dyDescent="0.15">
      <c r="A74" s="10" t="s">
        <v>84</v>
      </c>
      <c r="B74" s="263"/>
      <c r="C74" s="263"/>
      <c r="D74" s="263"/>
      <c r="E74" s="263"/>
      <c r="F74" s="263"/>
      <c r="G74" s="263"/>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4">
        <v>1</v>
      </c>
      <c r="AP74" s="264">
        <v>1</v>
      </c>
      <c r="AQ74" s="263"/>
      <c r="AR74" s="263"/>
      <c r="AS74" s="263"/>
      <c r="AT74" s="263"/>
      <c r="AU74" s="263"/>
      <c r="AV74" s="263"/>
      <c r="AW74" s="263"/>
      <c r="AX74" s="263"/>
      <c r="AY74" s="263"/>
      <c r="AZ74" s="263"/>
      <c r="BA74" s="264">
        <v>1</v>
      </c>
      <c r="BB74" s="263"/>
      <c r="BC74" s="263"/>
      <c r="BD74" s="263"/>
      <c r="BE74" s="264">
        <v>4</v>
      </c>
      <c r="BF74" s="264">
        <v>1</v>
      </c>
      <c r="BG74" s="264">
        <v>1</v>
      </c>
      <c r="BH74" s="264">
        <v>1</v>
      </c>
      <c r="BI74" s="263"/>
      <c r="BJ74" s="264">
        <v>2</v>
      </c>
      <c r="BK74" s="263"/>
      <c r="BL74" s="263"/>
      <c r="BM74" s="264">
        <v>1</v>
      </c>
      <c r="BN74" s="264">
        <v>1</v>
      </c>
      <c r="BO74" s="264">
        <v>2</v>
      </c>
      <c r="BP74" s="263"/>
      <c r="BQ74" s="263"/>
      <c r="BR74" s="264">
        <v>2</v>
      </c>
      <c r="BS74" s="264">
        <v>1</v>
      </c>
      <c r="BT74" s="264">
        <v>1</v>
      </c>
      <c r="BU74" s="264">
        <v>1</v>
      </c>
      <c r="BV74" s="264">
        <v>1</v>
      </c>
      <c r="BW74" s="264">
        <v>3</v>
      </c>
      <c r="BX74" s="264">
        <v>6</v>
      </c>
      <c r="BY74" s="264">
        <v>4</v>
      </c>
      <c r="BZ74" s="264">
        <v>3</v>
      </c>
      <c r="CA74" s="264">
        <v>2</v>
      </c>
      <c r="CB74" s="264">
        <v>2</v>
      </c>
      <c r="CC74" s="263"/>
      <c r="CD74" s="264">
        <v>4</v>
      </c>
      <c r="CE74" s="264">
        <v>3</v>
      </c>
      <c r="CF74" s="264">
        <v>3</v>
      </c>
      <c r="CG74" s="264">
        <v>6</v>
      </c>
      <c r="CH74" s="174">
        <v>3</v>
      </c>
      <c r="CI74" s="174">
        <v>3</v>
      </c>
      <c r="CJ74" s="173"/>
      <c r="CK74" s="23">
        <v>9</v>
      </c>
      <c r="CL74" s="174">
        <v>2</v>
      </c>
      <c r="CM74" s="242">
        <v>8</v>
      </c>
      <c r="CN74" s="174">
        <v>2</v>
      </c>
      <c r="CO74" s="173">
        <v>5</v>
      </c>
      <c r="CP74" s="173"/>
      <c r="CQ74" s="173"/>
      <c r="CR74" s="173"/>
      <c r="CS74" s="13">
        <f t="shared" si="5"/>
        <v>33</v>
      </c>
      <c r="CT74" s="14">
        <f t="shared" si="6"/>
        <v>90</v>
      </c>
      <c r="CU74" s="15">
        <f t="shared" si="8"/>
        <v>0.97826086956521741</v>
      </c>
      <c r="CV74" s="14">
        <f t="shared" si="7"/>
        <v>87</v>
      </c>
      <c r="CW74" s="15">
        <f t="shared" si="9"/>
        <v>2.3513513513513513</v>
      </c>
      <c r="CX74" s="16"/>
      <c r="CY74" s="16"/>
    </row>
    <row r="75" spans="1:103" ht="13.75" customHeight="1" x14ac:dyDescent="0.15">
      <c r="A75" s="10" t="s">
        <v>85</v>
      </c>
      <c r="B75" s="263"/>
      <c r="C75" s="263"/>
      <c r="D75" s="263"/>
      <c r="E75" s="263"/>
      <c r="F75" s="263"/>
      <c r="G75" s="263"/>
      <c r="H75" s="263"/>
      <c r="I75" s="263"/>
      <c r="J75" s="263"/>
      <c r="K75" s="264">
        <v>1</v>
      </c>
      <c r="L75" s="263"/>
      <c r="M75" s="263"/>
      <c r="N75" s="264">
        <v>1</v>
      </c>
      <c r="O75" s="263"/>
      <c r="P75" s="263"/>
      <c r="Q75" s="263"/>
      <c r="R75" s="264">
        <v>1</v>
      </c>
      <c r="S75" s="263"/>
      <c r="T75" s="263"/>
      <c r="U75" s="263"/>
      <c r="V75" s="263"/>
      <c r="W75" s="263"/>
      <c r="X75" s="263"/>
      <c r="Y75" s="264">
        <v>1</v>
      </c>
      <c r="Z75" s="264">
        <v>3</v>
      </c>
      <c r="AA75" s="264">
        <v>1</v>
      </c>
      <c r="AB75" s="263"/>
      <c r="AC75" s="263"/>
      <c r="AD75" s="264">
        <v>2</v>
      </c>
      <c r="AE75" s="264">
        <v>2</v>
      </c>
      <c r="AF75" s="263"/>
      <c r="AG75" s="264">
        <v>1</v>
      </c>
      <c r="AH75" s="264">
        <v>2</v>
      </c>
      <c r="AI75" s="264">
        <v>1</v>
      </c>
      <c r="AJ75" s="264">
        <v>5</v>
      </c>
      <c r="AK75" s="264">
        <v>7</v>
      </c>
      <c r="AL75" s="264">
        <v>3</v>
      </c>
      <c r="AM75" s="264">
        <v>2</v>
      </c>
      <c r="AN75" s="263"/>
      <c r="AO75" s="264">
        <v>1</v>
      </c>
      <c r="AP75" s="264">
        <v>9</v>
      </c>
      <c r="AQ75" s="264">
        <v>1</v>
      </c>
      <c r="AR75" s="264">
        <v>10</v>
      </c>
      <c r="AS75" s="264">
        <v>6</v>
      </c>
      <c r="AT75" s="264">
        <v>3</v>
      </c>
      <c r="AU75" s="264">
        <v>3</v>
      </c>
      <c r="AV75" s="263"/>
      <c r="AW75" s="264">
        <v>3</v>
      </c>
      <c r="AX75" s="264">
        <v>5</v>
      </c>
      <c r="AY75" s="264">
        <v>4</v>
      </c>
      <c r="AZ75" s="264">
        <v>6</v>
      </c>
      <c r="BA75" s="264">
        <v>1</v>
      </c>
      <c r="BB75" s="264">
        <v>4</v>
      </c>
      <c r="BC75" s="264">
        <v>10</v>
      </c>
      <c r="BD75" s="264">
        <v>13</v>
      </c>
      <c r="BE75" s="264">
        <v>14</v>
      </c>
      <c r="BF75" s="264">
        <v>20</v>
      </c>
      <c r="BG75" s="11">
        <v>37</v>
      </c>
      <c r="BH75" s="264">
        <v>23</v>
      </c>
      <c r="BI75" s="264">
        <v>15</v>
      </c>
      <c r="BJ75" s="264">
        <v>23</v>
      </c>
      <c r="BK75" s="264">
        <v>7</v>
      </c>
      <c r="BL75" s="264">
        <v>6</v>
      </c>
      <c r="BM75" s="264">
        <v>9</v>
      </c>
      <c r="BN75" s="264">
        <v>7</v>
      </c>
      <c r="BO75" s="264">
        <v>14</v>
      </c>
      <c r="BP75" s="264">
        <v>8</v>
      </c>
      <c r="BQ75" s="264">
        <v>14</v>
      </c>
      <c r="BR75" s="264">
        <v>15</v>
      </c>
      <c r="BS75" s="264">
        <v>6</v>
      </c>
      <c r="BT75" s="264">
        <v>8</v>
      </c>
      <c r="BU75" s="25">
        <v>1</v>
      </c>
      <c r="BV75" s="25">
        <v>1</v>
      </c>
      <c r="BW75" s="264">
        <v>2</v>
      </c>
      <c r="BX75" s="264">
        <v>2</v>
      </c>
      <c r="BY75" s="25">
        <v>1</v>
      </c>
      <c r="BZ75" s="25">
        <v>1</v>
      </c>
      <c r="CA75" s="264">
        <v>3</v>
      </c>
      <c r="CB75" s="264">
        <v>4</v>
      </c>
      <c r="CC75" s="264">
        <v>1</v>
      </c>
      <c r="CD75" s="264">
        <v>1</v>
      </c>
      <c r="CE75" s="265" t="s">
        <v>12</v>
      </c>
      <c r="CF75" s="264">
        <v>1</v>
      </c>
      <c r="CG75" s="264">
        <v>1</v>
      </c>
      <c r="CH75" s="174">
        <v>1</v>
      </c>
      <c r="CI75" s="173"/>
      <c r="CJ75" s="174">
        <v>1</v>
      </c>
      <c r="CK75" s="174">
        <v>5</v>
      </c>
      <c r="CL75" s="174">
        <v>1</v>
      </c>
      <c r="CM75" s="174">
        <v>1</v>
      </c>
      <c r="CN75" s="174">
        <v>2</v>
      </c>
      <c r="CO75" s="173"/>
      <c r="CP75" s="173"/>
      <c r="CQ75" s="173"/>
      <c r="CR75" s="173"/>
      <c r="CS75" s="13">
        <f t="shared" si="5"/>
        <v>64</v>
      </c>
      <c r="CT75" s="14">
        <f t="shared" si="6"/>
        <v>368</v>
      </c>
      <c r="CU75" s="15">
        <f t="shared" si="8"/>
        <v>4</v>
      </c>
      <c r="CV75" s="14">
        <f t="shared" si="7"/>
        <v>256</v>
      </c>
      <c r="CW75" s="15">
        <f t="shared" si="9"/>
        <v>6.9189189189189193</v>
      </c>
      <c r="CX75" s="16"/>
      <c r="CY75" s="16"/>
    </row>
    <row r="76" spans="1:103" ht="13.75" customHeight="1" x14ac:dyDescent="0.15">
      <c r="A76" s="10" t="s">
        <v>86</v>
      </c>
      <c r="B76" s="263"/>
      <c r="C76" s="263"/>
      <c r="D76" s="263"/>
      <c r="E76" s="263"/>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3"/>
      <c r="AY76" s="263"/>
      <c r="AZ76" s="263"/>
      <c r="BA76" s="263"/>
      <c r="BB76" s="263"/>
      <c r="BC76" s="263"/>
      <c r="BD76" s="263"/>
      <c r="BE76" s="263"/>
      <c r="BF76" s="263"/>
      <c r="BG76" s="263"/>
      <c r="BH76" s="263"/>
      <c r="BI76" s="263"/>
      <c r="BJ76" s="263"/>
      <c r="BK76" s="263"/>
      <c r="BL76" s="11">
        <v>1</v>
      </c>
      <c r="BM76" s="263"/>
      <c r="BN76" s="263"/>
      <c r="BO76" s="11">
        <v>1</v>
      </c>
      <c r="BP76" s="263"/>
      <c r="BQ76" s="11">
        <v>1</v>
      </c>
      <c r="BR76" s="263"/>
      <c r="BS76" s="20"/>
      <c r="BT76" s="263"/>
      <c r="BU76" s="11">
        <v>1</v>
      </c>
      <c r="BV76" s="11">
        <v>1</v>
      </c>
      <c r="BW76" s="263"/>
      <c r="BX76" s="18">
        <v>1</v>
      </c>
      <c r="BY76" s="18">
        <v>1</v>
      </c>
      <c r="BZ76" s="263"/>
      <c r="CA76" s="18">
        <v>1</v>
      </c>
      <c r="CB76" s="18">
        <v>1</v>
      </c>
      <c r="CC76" s="263"/>
      <c r="CD76" s="263"/>
      <c r="CE76" s="18">
        <v>1</v>
      </c>
      <c r="CF76" s="264">
        <v>1</v>
      </c>
      <c r="CG76" s="264">
        <v>1</v>
      </c>
      <c r="CH76" s="23">
        <v>3</v>
      </c>
      <c r="CI76" s="174">
        <v>1</v>
      </c>
      <c r="CJ76" s="173"/>
      <c r="CK76" s="173"/>
      <c r="CL76" s="174">
        <v>1</v>
      </c>
      <c r="CM76" s="251" t="s">
        <v>13</v>
      </c>
      <c r="CN76" s="251">
        <v>2</v>
      </c>
      <c r="CO76" s="173">
        <v>1</v>
      </c>
      <c r="CP76" s="173"/>
      <c r="CQ76" s="173"/>
      <c r="CR76" s="173"/>
      <c r="CS76" s="13">
        <f t="shared" si="5"/>
        <v>17</v>
      </c>
      <c r="CT76" s="14">
        <f t="shared" si="6"/>
        <v>20</v>
      </c>
      <c r="CU76" s="15">
        <f t="shared" si="8"/>
        <v>0.21739130434782608</v>
      </c>
      <c r="CV76" s="14">
        <f t="shared" si="7"/>
        <v>20</v>
      </c>
      <c r="CW76" s="15">
        <f t="shared" si="9"/>
        <v>0.54054054054054057</v>
      </c>
      <c r="CX76" s="16"/>
      <c r="CY76" s="16"/>
    </row>
    <row r="77" spans="1:103" ht="13.75" customHeight="1" x14ac:dyDescent="0.15">
      <c r="A77" s="10" t="s">
        <v>87</v>
      </c>
      <c r="B77" s="263"/>
      <c r="C77" s="263"/>
      <c r="D77" s="263"/>
      <c r="E77" s="263"/>
      <c r="F77" s="26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18">
        <v>1</v>
      </c>
      <c r="AL77" s="263"/>
      <c r="AM77" s="263"/>
      <c r="AN77" s="263"/>
      <c r="AO77" s="263"/>
      <c r="AP77" s="263"/>
      <c r="AQ77" s="263"/>
      <c r="AR77" s="18">
        <v>1</v>
      </c>
      <c r="AS77" s="263"/>
      <c r="AT77" s="263"/>
      <c r="AU77" s="263"/>
      <c r="AV77" s="263"/>
      <c r="AW77" s="263"/>
      <c r="AX77" s="263"/>
      <c r="AY77" s="263"/>
      <c r="AZ77" s="263"/>
      <c r="BA77" s="263"/>
      <c r="BB77" s="263"/>
      <c r="BC77" s="263"/>
      <c r="BD77" s="263"/>
      <c r="BE77" s="263"/>
      <c r="BF77" s="263"/>
      <c r="BG77" s="263"/>
      <c r="BH77" s="263"/>
      <c r="BI77" s="263"/>
      <c r="BJ77" s="263"/>
      <c r="BK77" s="263"/>
      <c r="BL77" s="263"/>
      <c r="BM77" s="263"/>
      <c r="BN77" s="263"/>
      <c r="BO77" s="263"/>
      <c r="BP77" s="263"/>
      <c r="BQ77" s="263"/>
      <c r="BR77" s="263"/>
      <c r="BS77" s="263"/>
      <c r="BT77" s="263"/>
      <c r="BU77" s="263"/>
      <c r="BV77" s="263"/>
      <c r="BW77" s="263"/>
      <c r="BX77" s="263"/>
      <c r="BY77" s="263"/>
      <c r="BZ77" s="263"/>
      <c r="CA77" s="263"/>
      <c r="CB77" s="17" t="s">
        <v>12</v>
      </c>
      <c r="CC77" s="263"/>
      <c r="CD77" s="17" t="s">
        <v>12</v>
      </c>
      <c r="CE77" s="11">
        <v>2</v>
      </c>
      <c r="CF77" s="263"/>
      <c r="CG77" s="18">
        <v>1</v>
      </c>
      <c r="CH77" s="26">
        <v>1</v>
      </c>
      <c r="CI77" s="173"/>
      <c r="CJ77" s="173"/>
      <c r="CK77" s="24"/>
      <c r="CL77" s="26">
        <v>1</v>
      </c>
      <c r="CM77" s="26"/>
      <c r="CN77" s="26">
        <v>1</v>
      </c>
      <c r="CO77" s="253">
        <v>2</v>
      </c>
      <c r="CP77" s="173"/>
      <c r="CQ77" s="173"/>
      <c r="CR77" s="173"/>
      <c r="CS77" s="13">
        <f t="shared" si="5"/>
        <v>8</v>
      </c>
      <c r="CT77" s="14">
        <f t="shared" si="6"/>
        <v>10</v>
      </c>
      <c r="CU77" s="15">
        <f t="shared" si="8"/>
        <v>0.10869565217391304</v>
      </c>
      <c r="CV77" s="14">
        <f t="shared" si="7"/>
        <v>8</v>
      </c>
      <c r="CW77" s="15">
        <f t="shared" si="9"/>
        <v>0.21621621621621623</v>
      </c>
      <c r="CX77" s="16"/>
      <c r="CY77" s="16"/>
    </row>
    <row r="78" spans="1:103" ht="13.75" customHeight="1" x14ac:dyDescent="0.15">
      <c r="A78" s="10" t="s">
        <v>88</v>
      </c>
      <c r="B78" s="263"/>
      <c r="C78" s="263"/>
      <c r="D78" s="263"/>
      <c r="E78" s="263"/>
      <c r="F78" s="263"/>
      <c r="G78" s="263"/>
      <c r="H78" s="263"/>
      <c r="I78" s="263"/>
      <c r="J78" s="263"/>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2"/>
      <c r="AL78" s="263"/>
      <c r="AM78" s="263"/>
      <c r="AN78" s="263"/>
      <c r="AO78" s="263"/>
      <c r="AP78" s="263"/>
      <c r="AQ78" s="263"/>
      <c r="AR78" s="22"/>
      <c r="AS78" s="263"/>
      <c r="AT78" s="263"/>
      <c r="AU78" s="263"/>
      <c r="AV78" s="263"/>
      <c r="AW78" s="263"/>
      <c r="AX78" s="263"/>
      <c r="AY78" s="263"/>
      <c r="AZ78" s="263"/>
      <c r="BA78" s="263"/>
      <c r="BB78" s="263"/>
      <c r="BC78" s="263"/>
      <c r="BD78" s="263"/>
      <c r="BE78" s="263"/>
      <c r="BF78" s="263"/>
      <c r="BG78" s="263"/>
      <c r="BH78" s="263"/>
      <c r="BI78" s="263"/>
      <c r="BJ78" s="263"/>
      <c r="BK78" s="263"/>
      <c r="BL78" s="263"/>
      <c r="BM78" s="263"/>
      <c r="BN78" s="263"/>
      <c r="BO78" s="263"/>
      <c r="BP78" s="263"/>
      <c r="BQ78" s="263"/>
      <c r="BR78" s="263"/>
      <c r="BS78" s="263"/>
      <c r="BT78" s="263"/>
      <c r="BU78" s="263"/>
      <c r="BV78" s="263"/>
      <c r="BW78" s="263"/>
      <c r="BX78" s="263"/>
      <c r="BY78" s="263"/>
      <c r="BZ78" s="263"/>
      <c r="CA78" s="263"/>
      <c r="CB78" s="22"/>
      <c r="CC78" s="263"/>
      <c r="CD78" s="22"/>
      <c r="CE78" s="20"/>
      <c r="CF78" s="263"/>
      <c r="CG78" s="22"/>
      <c r="CH78" s="24"/>
      <c r="CI78" s="173"/>
      <c r="CJ78" s="173"/>
      <c r="CK78" s="29" t="s">
        <v>13</v>
      </c>
      <c r="CL78" s="173"/>
      <c r="CM78" s="26">
        <v>1</v>
      </c>
      <c r="CN78" s="173"/>
      <c r="CO78" s="173"/>
      <c r="CP78" s="173"/>
      <c r="CQ78" s="173"/>
      <c r="CR78" s="173"/>
      <c r="CS78" s="13">
        <f t="shared" si="5"/>
        <v>1</v>
      </c>
      <c r="CT78" s="14">
        <f t="shared" si="6"/>
        <v>1</v>
      </c>
      <c r="CU78" s="15">
        <f t="shared" si="8"/>
        <v>1.0869565217391304E-2</v>
      </c>
      <c r="CV78" s="14">
        <f t="shared" si="7"/>
        <v>1</v>
      </c>
      <c r="CW78" s="15">
        <f t="shared" si="9"/>
        <v>2.7027027027027029E-2</v>
      </c>
      <c r="CX78" s="16"/>
      <c r="CY78" s="16"/>
    </row>
    <row r="79" spans="1:103" ht="13.75" customHeight="1" x14ac:dyDescent="0.15">
      <c r="A79" s="10" t="s">
        <v>89</v>
      </c>
      <c r="B79" s="263"/>
      <c r="C79" s="263"/>
      <c r="D79" s="263"/>
      <c r="E79" s="263"/>
      <c r="F79" s="263"/>
      <c r="G79" s="263"/>
      <c r="H79" s="263"/>
      <c r="I79" s="263"/>
      <c r="J79" s="263"/>
      <c r="K79" s="263"/>
      <c r="L79" s="263"/>
      <c r="M79" s="263"/>
      <c r="N79" s="263"/>
      <c r="O79" s="263"/>
      <c r="P79" s="263"/>
      <c r="Q79" s="263"/>
      <c r="R79" s="263"/>
      <c r="S79" s="263"/>
      <c r="T79" s="263"/>
      <c r="U79" s="263"/>
      <c r="V79" s="263"/>
      <c r="W79" s="11">
        <v>1</v>
      </c>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3"/>
      <c r="AV79" s="263"/>
      <c r="AW79" s="263"/>
      <c r="AX79" s="263"/>
      <c r="AY79" s="263"/>
      <c r="AZ79" s="263"/>
      <c r="BA79" s="263"/>
      <c r="BB79" s="263"/>
      <c r="BC79" s="263"/>
      <c r="BD79" s="263"/>
      <c r="BE79" s="263"/>
      <c r="BF79" s="263"/>
      <c r="BG79" s="263"/>
      <c r="BH79" s="263"/>
      <c r="BI79" s="263"/>
      <c r="BJ79" s="263"/>
      <c r="BK79" s="20"/>
      <c r="BL79" s="263"/>
      <c r="BM79" s="263"/>
      <c r="BN79" s="263"/>
      <c r="BO79" s="263"/>
      <c r="BP79" s="263"/>
      <c r="BQ79" s="263"/>
      <c r="BR79" s="263"/>
      <c r="BS79" s="263"/>
      <c r="BT79" s="263"/>
      <c r="BU79" s="263"/>
      <c r="BV79" s="263"/>
      <c r="BW79" s="263"/>
      <c r="BX79" s="263"/>
      <c r="BY79" s="263"/>
      <c r="BZ79" s="263"/>
      <c r="CA79" s="263"/>
      <c r="CB79" s="263"/>
      <c r="CC79" s="263"/>
      <c r="CD79" s="263"/>
      <c r="CE79" s="263"/>
      <c r="CF79" s="263"/>
      <c r="CG79" s="263"/>
      <c r="CH79" s="173"/>
      <c r="CI79" s="173"/>
      <c r="CJ79" s="173"/>
      <c r="CK79" s="173"/>
      <c r="CL79" s="173"/>
      <c r="CM79" s="173"/>
      <c r="CN79" s="173"/>
      <c r="CO79" s="173"/>
      <c r="CP79" s="173"/>
      <c r="CQ79" s="173"/>
      <c r="CR79" s="173"/>
      <c r="CS79" s="13">
        <f t="shared" si="5"/>
        <v>1</v>
      </c>
      <c r="CT79" s="14">
        <f t="shared" si="6"/>
        <v>1</v>
      </c>
      <c r="CU79" s="15">
        <f t="shared" si="8"/>
        <v>1.0869565217391304E-2</v>
      </c>
      <c r="CV79" s="14">
        <f t="shared" si="7"/>
        <v>0</v>
      </c>
      <c r="CW79" s="15">
        <f t="shared" si="9"/>
        <v>0</v>
      </c>
      <c r="CX79" s="16"/>
      <c r="CY79" s="16"/>
    </row>
    <row r="80" spans="1:103" ht="13.75" customHeight="1" x14ac:dyDescent="0.15">
      <c r="A80" s="10" t="s">
        <v>90</v>
      </c>
      <c r="B80" s="263"/>
      <c r="C80" s="263"/>
      <c r="D80" s="263"/>
      <c r="E80" s="263"/>
      <c r="F80" s="263"/>
      <c r="G80" s="263"/>
      <c r="H80" s="263"/>
      <c r="I80" s="263"/>
      <c r="J80" s="263"/>
      <c r="K80" s="263"/>
      <c r="L80" s="263"/>
      <c r="M80" s="263"/>
      <c r="N80" s="263"/>
      <c r="O80" s="263"/>
      <c r="P80" s="263"/>
      <c r="Q80" s="264">
        <v>1</v>
      </c>
      <c r="R80" s="263"/>
      <c r="S80" s="263"/>
      <c r="T80" s="263"/>
      <c r="U80" s="263"/>
      <c r="V80" s="264">
        <v>1</v>
      </c>
      <c r="W80" s="263"/>
      <c r="X80" s="263"/>
      <c r="Y80" s="264">
        <v>1</v>
      </c>
      <c r="Z80" s="264">
        <v>1</v>
      </c>
      <c r="AA80" s="264">
        <v>1</v>
      </c>
      <c r="AB80" s="264">
        <v>2</v>
      </c>
      <c r="AC80" s="264">
        <v>1</v>
      </c>
      <c r="AD80" s="264">
        <v>1</v>
      </c>
      <c r="AE80" s="264">
        <v>1</v>
      </c>
      <c r="AF80" s="264">
        <v>3</v>
      </c>
      <c r="AG80" s="264">
        <v>3</v>
      </c>
      <c r="AH80" s="263"/>
      <c r="AI80" s="263"/>
      <c r="AJ80" s="263"/>
      <c r="AK80" s="264">
        <v>3</v>
      </c>
      <c r="AL80" s="263"/>
      <c r="AM80" s="263"/>
      <c r="AN80" s="263"/>
      <c r="AO80" s="263"/>
      <c r="AP80" s="264">
        <v>1</v>
      </c>
      <c r="AQ80" s="263"/>
      <c r="AR80" s="264">
        <v>6</v>
      </c>
      <c r="AS80" s="264">
        <v>1</v>
      </c>
      <c r="AT80" s="264">
        <v>3</v>
      </c>
      <c r="AU80" s="263"/>
      <c r="AV80" s="263"/>
      <c r="AW80" s="264">
        <v>2</v>
      </c>
      <c r="AX80" s="263"/>
      <c r="AY80" s="264">
        <v>1</v>
      </c>
      <c r="AZ80" s="264">
        <v>1</v>
      </c>
      <c r="BA80" s="263"/>
      <c r="BB80" s="263"/>
      <c r="BC80" s="264">
        <v>1</v>
      </c>
      <c r="BD80" s="264">
        <v>3</v>
      </c>
      <c r="BE80" s="264">
        <v>3</v>
      </c>
      <c r="BF80" s="264">
        <v>7</v>
      </c>
      <c r="BG80" s="264">
        <v>3</v>
      </c>
      <c r="BH80" s="263"/>
      <c r="BI80" s="263"/>
      <c r="BJ80" s="264">
        <v>3</v>
      </c>
      <c r="BK80" s="11">
        <v>9</v>
      </c>
      <c r="BL80" s="264">
        <v>2</v>
      </c>
      <c r="BM80" s="264">
        <v>5</v>
      </c>
      <c r="BN80" s="264">
        <v>1</v>
      </c>
      <c r="BO80" s="264">
        <v>3</v>
      </c>
      <c r="BP80" s="264">
        <v>1</v>
      </c>
      <c r="BQ80" s="264">
        <v>2</v>
      </c>
      <c r="BR80" s="264">
        <v>2</v>
      </c>
      <c r="BS80" s="264">
        <v>3</v>
      </c>
      <c r="BT80" s="264">
        <v>3</v>
      </c>
      <c r="BU80" s="264">
        <v>1</v>
      </c>
      <c r="BV80" s="264">
        <v>1</v>
      </c>
      <c r="BW80" s="264">
        <v>4</v>
      </c>
      <c r="BX80" s="264">
        <v>3</v>
      </c>
      <c r="BY80" s="264">
        <v>2</v>
      </c>
      <c r="BZ80" s="264">
        <v>1</v>
      </c>
      <c r="CA80" s="264">
        <v>3</v>
      </c>
      <c r="CB80" s="264">
        <v>2</v>
      </c>
      <c r="CC80" s="264">
        <v>3</v>
      </c>
      <c r="CD80" s="264">
        <v>2</v>
      </c>
      <c r="CE80" s="263"/>
      <c r="CF80" s="264">
        <v>1</v>
      </c>
      <c r="CG80" s="264">
        <v>1</v>
      </c>
      <c r="CH80" s="174">
        <v>1</v>
      </c>
      <c r="CI80" s="174">
        <v>1</v>
      </c>
      <c r="CJ80" s="173"/>
      <c r="CK80" s="174">
        <v>2</v>
      </c>
      <c r="CL80" s="173"/>
      <c r="CM80" s="173">
        <v>3</v>
      </c>
      <c r="CN80" s="257" t="s">
        <v>13</v>
      </c>
      <c r="CO80" s="173"/>
      <c r="CP80" s="173"/>
      <c r="CQ80" s="173"/>
      <c r="CR80" s="173"/>
      <c r="CS80" s="13">
        <f t="shared" si="5"/>
        <v>51</v>
      </c>
      <c r="CT80" s="14">
        <f t="shared" si="6"/>
        <v>116</v>
      </c>
      <c r="CU80" s="15">
        <f t="shared" si="8"/>
        <v>1.2608695652173914</v>
      </c>
      <c r="CV80" s="14">
        <f t="shared" si="7"/>
        <v>78</v>
      </c>
      <c r="CW80" s="15">
        <f t="shared" si="9"/>
        <v>2.1081081081081079</v>
      </c>
      <c r="CX80" s="16"/>
      <c r="CY80" s="16"/>
    </row>
    <row r="81" spans="1:103" ht="13.75" customHeight="1" x14ac:dyDescent="0.15">
      <c r="A81" s="10" t="s">
        <v>91</v>
      </c>
      <c r="B81" s="264">
        <v>2</v>
      </c>
      <c r="C81" s="263"/>
      <c r="D81" s="264">
        <v>3</v>
      </c>
      <c r="E81" s="264">
        <v>5</v>
      </c>
      <c r="F81" s="263"/>
      <c r="G81" s="263"/>
      <c r="H81" s="264">
        <v>1</v>
      </c>
      <c r="I81" s="264">
        <v>3</v>
      </c>
      <c r="J81" s="264">
        <v>13</v>
      </c>
      <c r="K81" s="264">
        <v>4</v>
      </c>
      <c r="L81" s="264">
        <v>22</v>
      </c>
      <c r="M81" s="264">
        <v>4</v>
      </c>
      <c r="N81" s="263"/>
      <c r="O81" s="264">
        <v>9</v>
      </c>
      <c r="P81" s="263"/>
      <c r="Q81" s="264">
        <v>9</v>
      </c>
      <c r="R81" s="264">
        <v>46</v>
      </c>
      <c r="S81" s="264">
        <v>22</v>
      </c>
      <c r="T81" s="264">
        <v>5</v>
      </c>
      <c r="U81" s="264">
        <v>6</v>
      </c>
      <c r="V81" s="264">
        <v>1</v>
      </c>
      <c r="W81" s="264">
        <v>2</v>
      </c>
      <c r="X81" s="263"/>
      <c r="Y81" s="264">
        <v>1</v>
      </c>
      <c r="Z81" s="264">
        <v>34</v>
      </c>
      <c r="AA81" s="264">
        <v>9</v>
      </c>
      <c r="AB81" s="264">
        <v>17</v>
      </c>
      <c r="AC81" s="264">
        <v>8</v>
      </c>
      <c r="AD81" s="264">
        <v>13</v>
      </c>
      <c r="AE81" s="264">
        <v>5</v>
      </c>
      <c r="AF81" s="264">
        <v>12</v>
      </c>
      <c r="AG81" s="264">
        <v>5</v>
      </c>
      <c r="AH81" s="264">
        <v>9</v>
      </c>
      <c r="AI81" s="264">
        <v>10</v>
      </c>
      <c r="AJ81" s="264">
        <v>24</v>
      </c>
      <c r="AK81" s="264">
        <v>13</v>
      </c>
      <c r="AL81" s="264">
        <v>12</v>
      </c>
      <c r="AM81" s="264">
        <v>7</v>
      </c>
      <c r="AN81" s="264">
        <v>15</v>
      </c>
      <c r="AO81" s="264">
        <v>6</v>
      </c>
      <c r="AP81" s="264">
        <v>12</v>
      </c>
      <c r="AQ81" s="264">
        <v>11</v>
      </c>
      <c r="AR81" s="264">
        <v>39</v>
      </c>
      <c r="AS81" s="264">
        <v>39</v>
      </c>
      <c r="AT81" s="264">
        <v>64</v>
      </c>
      <c r="AU81" s="264">
        <v>12</v>
      </c>
      <c r="AV81" s="264">
        <v>17</v>
      </c>
      <c r="AW81" s="264">
        <v>14</v>
      </c>
      <c r="AX81" s="264">
        <v>31</v>
      </c>
      <c r="AY81" s="264">
        <v>15</v>
      </c>
      <c r="AZ81" s="264">
        <v>71</v>
      </c>
      <c r="BA81" s="264">
        <v>21</v>
      </c>
      <c r="BB81" s="264">
        <v>48</v>
      </c>
      <c r="BC81" s="264">
        <v>86</v>
      </c>
      <c r="BD81" s="264">
        <v>113</v>
      </c>
      <c r="BE81" s="264">
        <v>180</v>
      </c>
      <c r="BF81" s="264">
        <v>195</v>
      </c>
      <c r="BG81" s="264">
        <v>266</v>
      </c>
      <c r="BH81" s="264">
        <v>160</v>
      </c>
      <c r="BI81" s="264">
        <v>202</v>
      </c>
      <c r="BJ81" s="264">
        <v>311</v>
      </c>
      <c r="BK81" s="264">
        <v>187</v>
      </c>
      <c r="BL81" s="264">
        <v>321</v>
      </c>
      <c r="BM81" s="264">
        <v>282</v>
      </c>
      <c r="BN81" s="264">
        <v>95</v>
      </c>
      <c r="BO81" s="264">
        <v>228</v>
      </c>
      <c r="BP81" s="264">
        <v>256</v>
      </c>
      <c r="BQ81" s="264">
        <v>171</v>
      </c>
      <c r="BR81" s="264">
        <v>128</v>
      </c>
      <c r="BS81" s="264">
        <v>129</v>
      </c>
      <c r="BT81" s="264">
        <v>275</v>
      </c>
      <c r="BU81" s="11">
        <v>355</v>
      </c>
      <c r="BV81" s="264">
        <v>224</v>
      </c>
      <c r="BW81" s="264">
        <v>195</v>
      </c>
      <c r="BX81" s="264">
        <v>255</v>
      </c>
      <c r="BY81" s="264">
        <v>150</v>
      </c>
      <c r="BZ81" s="264">
        <v>242</v>
      </c>
      <c r="CA81" s="264">
        <v>206</v>
      </c>
      <c r="CB81" s="264">
        <v>134</v>
      </c>
      <c r="CC81" s="264">
        <v>104</v>
      </c>
      <c r="CD81" s="264">
        <v>147</v>
      </c>
      <c r="CE81" s="264">
        <v>96</v>
      </c>
      <c r="CF81" s="264">
        <v>279</v>
      </c>
      <c r="CG81" s="264">
        <v>253</v>
      </c>
      <c r="CH81" s="174">
        <v>95</v>
      </c>
      <c r="CI81" s="174">
        <v>236</v>
      </c>
      <c r="CJ81" s="174">
        <v>179</v>
      </c>
      <c r="CK81" s="174">
        <v>265</v>
      </c>
      <c r="CL81" s="174">
        <v>114</v>
      </c>
      <c r="CM81" s="174">
        <v>224</v>
      </c>
      <c r="CN81" s="174">
        <v>221</v>
      </c>
      <c r="CO81" s="173">
        <v>268</v>
      </c>
      <c r="CP81" s="173"/>
      <c r="CQ81" s="173"/>
      <c r="CR81" s="173"/>
      <c r="CS81" s="13">
        <f t="shared" si="5"/>
        <v>86</v>
      </c>
      <c r="CT81" s="14">
        <f t="shared" si="6"/>
        <v>8578</v>
      </c>
      <c r="CU81" s="15">
        <f t="shared" si="8"/>
        <v>93.239130434782609</v>
      </c>
      <c r="CV81" s="14">
        <f t="shared" si="7"/>
        <v>7628</v>
      </c>
      <c r="CW81" s="15">
        <f t="shared" si="9"/>
        <v>206.16216216216216</v>
      </c>
      <c r="CX81" s="16"/>
      <c r="CY81" s="16"/>
    </row>
    <row r="82" spans="1:103" ht="13.75" customHeight="1" x14ac:dyDescent="0.15">
      <c r="A82" s="10" t="s">
        <v>92</v>
      </c>
      <c r="B82" s="263"/>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263"/>
      <c r="AP82" s="263"/>
      <c r="AQ82" s="263"/>
      <c r="AR82" s="263"/>
      <c r="AS82" s="263"/>
      <c r="AT82" s="263"/>
      <c r="AU82" s="263"/>
      <c r="AV82" s="263"/>
      <c r="AW82" s="263"/>
      <c r="AX82" s="263"/>
      <c r="AY82" s="263"/>
      <c r="AZ82" s="263"/>
      <c r="BA82" s="263"/>
      <c r="BB82" s="263"/>
      <c r="BC82" s="263"/>
      <c r="BD82" s="263"/>
      <c r="BE82" s="263"/>
      <c r="BF82" s="11">
        <v>1</v>
      </c>
      <c r="BG82" s="263"/>
      <c r="BH82" s="263"/>
      <c r="BI82" s="263"/>
      <c r="BJ82" s="263"/>
      <c r="BK82" s="263"/>
      <c r="BL82" s="263"/>
      <c r="BM82" s="263"/>
      <c r="BN82" s="263"/>
      <c r="BO82" s="263"/>
      <c r="BP82" s="263"/>
      <c r="BQ82" s="263"/>
      <c r="BR82" s="263"/>
      <c r="BS82" s="263"/>
      <c r="BT82" s="263"/>
      <c r="BU82" s="263"/>
      <c r="BV82" s="263"/>
      <c r="BW82" s="263"/>
      <c r="BX82" s="263"/>
      <c r="BY82" s="263"/>
      <c r="BZ82" s="263"/>
      <c r="CA82" s="263"/>
      <c r="CB82" s="263"/>
      <c r="CC82" s="263"/>
      <c r="CD82" s="263"/>
      <c r="CE82" s="263"/>
      <c r="CF82" s="263"/>
      <c r="CG82" s="263"/>
      <c r="CH82" s="173"/>
      <c r="CI82" s="173"/>
      <c r="CJ82" s="173"/>
      <c r="CK82" s="173"/>
      <c r="CL82" s="173"/>
      <c r="CM82" s="173"/>
      <c r="CN82" s="173"/>
      <c r="CO82" s="173"/>
      <c r="CP82" s="173"/>
      <c r="CQ82" s="173"/>
      <c r="CR82" s="173"/>
      <c r="CS82" s="13">
        <f t="shared" si="5"/>
        <v>1</v>
      </c>
      <c r="CT82" s="14">
        <f t="shared" si="6"/>
        <v>1</v>
      </c>
      <c r="CU82" s="15">
        <f t="shared" si="8"/>
        <v>1.0869565217391304E-2</v>
      </c>
      <c r="CV82" s="14">
        <f t="shared" si="7"/>
        <v>1</v>
      </c>
      <c r="CW82" s="15">
        <f t="shared" si="9"/>
        <v>2.7027027027027029E-2</v>
      </c>
      <c r="CX82" s="16"/>
      <c r="CY82" s="16"/>
    </row>
    <row r="83" spans="1:103" ht="13.75" customHeight="1" x14ac:dyDescent="0.15">
      <c r="A83" s="10" t="s">
        <v>93</v>
      </c>
      <c r="B83" s="264">
        <v>10</v>
      </c>
      <c r="C83" s="265" t="s">
        <v>12</v>
      </c>
      <c r="D83" s="264">
        <v>23</v>
      </c>
      <c r="E83" s="264">
        <v>100</v>
      </c>
      <c r="F83" s="263"/>
      <c r="G83" s="263"/>
      <c r="H83" s="263"/>
      <c r="I83" s="263"/>
      <c r="J83" s="264">
        <v>6</v>
      </c>
      <c r="K83" s="263"/>
      <c r="L83" s="264">
        <v>8</v>
      </c>
      <c r="M83" s="264">
        <v>1</v>
      </c>
      <c r="N83" s="263"/>
      <c r="O83" s="264">
        <v>1</v>
      </c>
      <c r="P83" s="264">
        <v>1</v>
      </c>
      <c r="Q83" s="264">
        <v>2</v>
      </c>
      <c r="R83" s="264">
        <v>8</v>
      </c>
      <c r="S83" s="264">
        <v>4</v>
      </c>
      <c r="T83" s="264">
        <v>2</v>
      </c>
      <c r="U83" s="263"/>
      <c r="V83" s="264">
        <v>1</v>
      </c>
      <c r="W83" s="263"/>
      <c r="X83" s="264">
        <v>1</v>
      </c>
      <c r="Y83" s="264">
        <v>1</v>
      </c>
      <c r="Z83" s="264">
        <v>1</v>
      </c>
      <c r="AA83" s="264">
        <v>3</v>
      </c>
      <c r="AB83" s="263"/>
      <c r="AC83" s="264">
        <v>5</v>
      </c>
      <c r="AD83" s="264">
        <v>5</v>
      </c>
      <c r="AE83" s="264">
        <v>3</v>
      </c>
      <c r="AF83" s="263"/>
      <c r="AG83" s="263"/>
      <c r="AH83" s="264">
        <v>9</v>
      </c>
      <c r="AI83" s="264">
        <v>6</v>
      </c>
      <c r="AJ83" s="264">
        <v>8</v>
      </c>
      <c r="AK83" s="264">
        <v>56</v>
      </c>
      <c r="AL83" s="264">
        <v>4</v>
      </c>
      <c r="AM83" s="264">
        <v>5</v>
      </c>
      <c r="AN83" s="264">
        <v>12</v>
      </c>
      <c r="AO83" s="264">
        <v>7</v>
      </c>
      <c r="AP83" s="264">
        <v>20</v>
      </c>
      <c r="AQ83" s="264">
        <v>4</v>
      </c>
      <c r="AR83" s="264">
        <v>5</v>
      </c>
      <c r="AS83" s="264">
        <v>20</v>
      </c>
      <c r="AT83" s="264">
        <v>159</v>
      </c>
      <c r="AU83" s="264">
        <v>5</v>
      </c>
      <c r="AV83" s="264">
        <v>13</v>
      </c>
      <c r="AW83" s="264">
        <v>15</v>
      </c>
      <c r="AX83" s="264">
        <v>12</v>
      </c>
      <c r="AY83" s="264">
        <v>22</v>
      </c>
      <c r="AZ83" s="264">
        <v>110</v>
      </c>
      <c r="BA83" s="264">
        <v>22</v>
      </c>
      <c r="BB83" s="264">
        <v>41</v>
      </c>
      <c r="BC83" s="264">
        <v>396</v>
      </c>
      <c r="BD83" s="264">
        <v>62</v>
      </c>
      <c r="BE83" s="264">
        <v>1199</v>
      </c>
      <c r="BF83" s="264">
        <v>431</v>
      </c>
      <c r="BG83" s="264">
        <v>5146</v>
      </c>
      <c r="BH83" s="264">
        <v>4415</v>
      </c>
      <c r="BI83" s="264">
        <v>6200</v>
      </c>
      <c r="BJ83" s="264">
        <v>4514</v>
      </c>
      <c r="BK83" s="264">
        <v>8166</v>
      </c>
      <c r="BL83" s="264">
        <v>1520</v>
      </c>
      <c r="BM83" s="264">
        <v>7085</v>
      </c>
      <c r="BN83" s="264">
        <v>10421</v>
      </c>
      <c r="BO83" s="264">
        <v>7175</v>
      </c>
      <c r="BP83" s="264">
        <v>13772</v>
      </c>
      <c r="BQ83" s="264">
        <v>38844</v>
      </c>
      <c r="BR83" s="264">
        <v>23044</v>
      </c>
      <c r="BS83" s="264">
        <v>14762</v>
      </c>
      <c r="BT83" s="264">
        <v>25113</v>
      </c>
      <c r="BU83" s="264">
        <v>15279</v>
      </c>
      <c r="BV83" s="264">
        <v>11736</v>
      </c>
      <c r="BW83" s="264">
        <v>16738</v>
      </c>
      <c r="BX83" s="264">
        <v>41161</v>
      </c>
      <c r="BY83" s="264">
        <v>15214</v>
      </c>
      <c r="BZ83" s="264">
        <v>69888</v>
      </c>
      <c r="CA83" s="255">
        <v>87087</v>
      </c>
      <c r="CB83" s="264">
        <v>86120</v>
      </c>
      <c r="CC83" s="264">
        <v>4821</v>
      </c>
      <c r="CD83" s="264">
        <v>9039</v>
      </c>
      <c r="CE83" s="264">
        <v>69714</v>
      </c>
      <c r="CF83" s="264">
        <v>19361</v>
      </c>
      <c r="CG83" s="264">
        <v>25579</v>
      </c>
      <c r="CH83" s="174">
        <v>21192</v>
      </c>
      <c r="CI83" s="174">
        <v>32027</v>
      </c>
      <c r="CJ83" s="174">
        <v>57655</v>
      </c>
      <c r="CK83" s="174">
        <v>38121</v>
      </c>
      <c r="CL83" s="174">
        <v>66724</v>
      </c>
      <c r="CM83" s="244">
        <v>118384</v>
      </c>
      <c r="CN83" s="174">
        <v>49673</v>
      </c>
      <c r="CO83" s="173">
        <v>48600</v>
      </c>
      <c r="CP83" s="173"/>
      <c r="CQ83" s="173"/>
      <c r="CR83" s="173"/>
      <c r="CS83" s="13">
        <f t="shared" si="5"/>
        <v>80</v>
      </c>
      <c r="CT83" s="14">
        <f t="shared" si="6"/>
        <v>1077119</v>
      </c>
      <c r="CU83" s="15">
        <f t="shared" si="8"/>
        <v>11707.815217391304</v>
      </c>
      <c r="CV83" s="14">
        <f t="shared" si="7"/>
        <v>1075920</v>
      </c>
      <c r="CW83" s="15">
        <f t="shared" si="9"/>
        <v>29078.91891891892</v>
      </c>
      <c r="CX83" s="16"/>
      <c r="CY83" s="16"/>
    </row>
    <row r="84" spans="1:103" ht="13.75" customHeight="1" x14ac:dyDescent="0.15">
      <c r="A84" s="10" t="s">
        <v>94</v>
      </c>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263"/>
      <c r="AM84" s="263"/>
      <c r="AN84" s="263"/>
      <c r="AO84" s="263"/>
      <c r="AP84" s="263"/>
      <c r="AQ84" s="263"/>
      <c r="AR84" s="263"/>
      <c r="AS84" s="263"/>
      <c r="AT84" s="263"/>
      <c r="AU84" s="263"/>
      <c r="AV84" s="263"/>
      <c r="AW84" s="263"/>
      <c r="AX84" s="263"/>
      <c r="AY84" s="263"/>
      <c r="AZ84" s="263"/>
      <c r="BA84" s="263"/>
      <c r="BB84" s="263"/>
      <c r="BC84" s="263"/>
      <c r="BD84" s="263"/>
      <c r="BE84" s="263"/>
      <c r="BF84" s="263"/>
      <c r="BG84" s="263"/>
      <c r="BH84" s="263"/>
      <c r="BI84" s="263"/>
      <c r="BJ84" s="263"/>
      <c r="BK84" s="263"/>
      <c r="BL84" s="263"/>
      <c r="BM84" s="263"/>
      <c r="BN84" s="263"/>
      <c r="BO84" s="263"/>
      <c r="BP84" s="263"/>
      <c r="BQ84" s="263"/>
      <c r="BR84" s="263"/>
      <c r="BS84" s="263"/>
      <c r="BT84" s="263"/>
      <c r="BU84" s="263"/>
      <c r="BV84" s="263"/>
      <c r="BW84" s="263"/>
      <c r="BX84" s="22"/>
      <c r="BY84" s="263"/>
      <c r="BZ84" s="27" t="s">
        <v>12</v>
      </c>
      <c r="CA84" s="263"/>
      <c r="CB84" s="263"/>
      <c r="CC84" s="263"/>
      <c r="CD84" s="263"/>
      <c r="CE84" s="263"/>
      <c r="CF84" s="263"/>
      <c r="CG84" s="255">
        <v>3</v>
      </c>
      <c r="CH84" s="173"/>
      <c r="CI84" s="173"/>
      <c r="CJ84" s="26">
        <v>1</v>
      </c>
      <c r="CK84" s="26">
        <v>2</v>
      </c>
      <c r="CL84" s="242">
        <v>3</v>
      </c>
      <c r="CM84" s="26" t="s">
        <v>13</v>
      </c>
      <c r="CN84" s="26">
        <v>2</v>
      </c>
      <c r="CO84" s="253">
        <v>8</v>
      </c>
      <c r="CP84" s="173"/>
      <c r="CQ84" s="173"/>
      <c r="CR84" s="173"/>
      <c r="CS84" s="13">
        <f t="shared" si="5"/>
        <v>6</v>
      </c>
      <c r="CT84" s="14">
        <f t="shared" si="6"/>
        <v>19</v>
      </c>
      <c r="CU84" s="15">
        <f t="shared" si="8"/>
        <v>0.20652173913043478</v>
      </c>
      <c r="CV84" s="14">
        <f t="shared" si="7"/>
        <v>19</v>
      </c>
      <c r="CW84" s="15">
        <f t="shared" si="9"/>
        <v>0.51351351351351349</v>
      </c>
      <c r="CX84" s="16"/>
      <c r="CY84" s="16"/>
    </row>
    <row r="85" spans="1:103" ht="13.75" customHeight="1" x14ac:dyDescent="0.15">
      <c r="A85" s="10" t="s">
        <v>95</v>
      </c>
      <c r="B85" s="263"/>
      <c r="C85" s="264">
        <v>2</v>
      </c>
      <c r="D85" s="265" t="s">
        <v>12</v>
      </c>
      <c r="E85" s="263"/>
      <c r="F85" s="263"/>
      <c r="G85" s="263"/>
      <c r="H85" s="263"/>
      <c r="I85" s="263"/>
      <c r="J85" s="263"/>
      <c r="K85" s="263"/>
      <c r="L85" s="263"/>
      <c r="M85" s="263"/>
      <c r="N85" s="264">
        <v>2</v>
      </c>
      <c r="O85" s="264">
        <v>1</v>
      </c>
      <c r="P85" s="263"/>
      <c r="Q85" s="263"/>
      <c r="R85" s="264">
        <v>4</v>
      </c>
      <c r="S85" s="263"/>
      <c r="T85" s="263"/>
      <c r="U85" s="263"/>
      <c r="V85" s="263"/>
      <c r="W85" s="263"/>
      <c r="X85" s="263"/>
      <c r="Y85" s="263"/>
      <c r="Z85" s="263"/>
      <c r="AA85" s="263"/>
      <c r="AB85" s="263"/>
      <c r="AC85" s="264">
        <v>26</v>
      </c>
      <c r="AD85" s="263"/>
      <c r="AE85" s="264">
        <v>17</v>
      </c>
      <c r="AF85" s="263"/>
      <c r="AG85" s="263"/>
      <c r="AH85" s="263"/>
      <c r="AI85" s="263"/>
      <c r="AJ85" s="263"/>
      <c r="AK85" s="263"/>
      <c r="AL85" s="263"/>
      <c r="AM85" s="263"/>
      <c r="AN85" s="263"/>
      <c r="AO85" s="264">
        <v>4</v>
      </c>
      <c r="AP85" s="263"/>
      <c r="AQ85" s="264">
        <v>2</v>
      </c>
      <c r="AR85" s="264">
        <v>2</v>
      </c>
      <c r="AS85" s="264">
        <v>12</v>
      </c>
      <c r="AT85" s="263"/>
      <c r="AU85" s="263"/>
      <c r="AV85" s="264">
        <v>2</v>
      </c>
      <c r="AW85" s="264">
        <v>10</v>
      </c>
      <c r="AX85" s="263"/>
      <c r="AY85" s="264">
        <v>94</v>
      </c>
      <c r="AZ85" s="264">
        <v>2</v>
      </c>
      <c r="BA85" s="264">
        <v>40</v>
      </c>
      <c r="BB85" s="263"/>
      <c r="BC85" s="264">
        <v>128</v>
      </c>
      <c r="BD85" s="264">
        <v>3</v>
      </c>
      <c r="BE85" s="264">
        <v>165</v>
      </c>
      <c r="BF85" s="264">
        <v>3</v>
      </c>
      <c r="BG85" s="264">
        <v>2</v>
      </c>
      <c r="BH85" s="264">
        <v>6</v>
      </c>
      <c r="BI85" s="264">
        <v>4</v>
      </c>
      <c r="BJ85" s="264">
        <v>32</v>
      </c>
      <c r="BK85" s="264">
        <v>84</v>
      </c>
      <c r="BL85" s="264">
        <v>20</v>
      </c>
      <c r="BM85" s="264">
        <v>64</v>
      </c>
      <c r="BN85" s="264">
        <v>150</v>
      </c>
      <c r="BO85" s="264">
        <v>72</v>
      </c>
      <c r="BP85" s="264">
        <v>165</v>
      </c>
      <c r="BQ85" s="264">
        <v>193</v>
      </c>
      <c r="BR85" s="264">
        <v>45</v>
      </c>
      <c r="BS85" s="264">
        <v>218</v>
      </c>
      <c r="BT85" s="264">
        <v>159</v>
      </c>
      <c r="BU85" s="264">
        <v>339</v>
      </c>
      <c r="BV85" s="264">
        <v>75</v>
      </c>
      <c r="BW85" s="264">
        <v>101</v>
      </c>
      <c r="BX85" s="264">
        <v>109</v>
      </c>
      <c r="BY85" s="264">
        <v>19</v>
      </c>
      <c r="BZ85" s="264">
        <v>124</v>
      </c>
      <c r="CA85" s="264">
        <v>64</v>
      </c>
      <c r="CB85" s="264">
        <v>63</v>
      </c>
      <c r="CC85" s="11">
        <v>1395</v>
      </c>
      <c r="CD85" s="264">
        <v>2</v>
      </c>
      <c r="CE85" s="264">
        <v>194</v>
      </c>
      <c r="CF85" s="264">
        <v>308</v>
      </c>
      <c r="CG85" s="264">
        <v>537</v>
      </c>
      <c r="CH85" s="173"/>
      <c r="CI85" s="174">
        <v>3</v>
      </c>
      <c r="CJ85" s="174">
        <v>252</v>
      </c>
      <c r="CK85" s="173"/>
      <c r="CL85" s="174">
        <v>30</v>
      </c>
      <c r="CM85" s="174">
        <v>6</v>
      </c>
      <c r="CN85" s="174">
        <v>61</v>
      </c>
      <c r="CO85" s="173">
        <v>1</v>
      </c>
      <c r="CP85" s="173"/>
      <c r="CQ85" s="173"/>
      <c r="CR85" s="173"/>
      <c r="CS85" s="13">
        <f t="shared" si="5"/>
        <v>52</v>
      </c>
      <c r="CT85" s="14">
        <f t="shared" si="6"/>
        <v>5416</v>
      </c>
      <c r="CU85" s="15">
        <f t="shared" si="8"/>
        <v>58.869565217391305</v>
      </c>
      <c r="CV85" s="14">
        <f t="shared" si="7"/>
        <v>5065</v>
      </c>
      <c r="CW85" s="15">
        <f t="shared" si="9"/>
        <v>136.8918918918919</v>
      </c>
      <c r="CX85" s="16"/>
      <c r="CY85" s="16"/>
    </row>
    <row r="86" spans="1:103" ht="13.75" customHeight="1" x14ac:dyDescent="0.15">
      <c r="A86" s="10" t="s">
        <v>96</v>
      </c>
      <c r="B86" s="264">
        <v>35</v>
      </c>
      <c r="C86" s="264">
        <v>100</v>
      </c>
      <c r="D86" s="264">
        <v>40</v>
      </c>
      <c r="E86" s="264">
        <v>50</v>
      </c>
      <c r="F86" s="263"/>
      <c r="G86" s="263"/>
      <c r="H86" s="264">
        <v>200</v>
      </c>
      <c r="I86" s="264">
        <v>250</v>
      </c>
      <c r="J86" s="264">
        <v>144</v>
      </c>
      <c r="K86" s="264">
        <v>228</v>
      </c>
      <c r="L86" s="264">
        <v>177</v>
      </c>
      <c r="M86" s="264">
        <v>154</v>
      </c>
      <c r="N86" s="264">
        <v>55</v>
      </c>
      <c r="O86" s="264">
        <v>343</v>
      </c>
      <c r="P86" s="264">
        <v>42</v>
      </c>
      <c r="Q86" s="264">
        <v>117</v>
      </c>
      <c r="R86" s="264">
        <v>221</v>
      </c>
      <c r="S86" s="264">
        <v>91</v>
      </c>
      <c r="T86" s="264">
        <v>36</v>
      </c>
      <c r="U86" s="264">
        <v>13</v>
      </c>
      <c r="V86" s="264">
        <v>12</v>
      </c>
      <c r="W86" s="264">
        <v>35</v>
      </c>
      <c r="X86" s="264">
        <v>30</v>
      </c>
      <c r="Y86" s="264">
        <v>51</v>
      </c>
      <c r="Z86" s="264">
        <v>101</v>
      </c>
      <c r="AA86" s="264">
        <v>51</v>
      </c>
      <c r="AB86" s="264">
        <v>29</v>
      </c>
      <c r="AC86" s="264">
        <v>51</v>
      </c>
      <c r="AD86" s="264">
        <v>35</v>
      </c>
      <c r="AE86" s="264">
        <v>26</v>
      </c>
      <c r="AF86" s="264">
        <v>60</v>
      </c>
      <c r="AG86" s="264">
        <v>22</v>
      </c>
      <c r="AH86" s="264">
        <v>42</v>
      </c>
      <c r="AI86" s="264">
        <v>24</v>
      </c>
      <c r="AJ86" s="264">
        <v>57</v>
      </c>
      <c r="AK86" s="264">
        <v>55</v>
      </c>
      <c r="AL86" s="264">
        <v>30</v>
      </c>
      <c r="AM86" s="264">
        <v>65</v>
      </c>
      <c r="AN86" s="264">
        <v>52</v>
      </c>
      <c r="AO86" s="264">
        <v>30</v>
      </c>
      <c r="AP86" s="264">
        <v>38</v>
      </c>
      <c r="AQ86" s="264">
        <v>49</v>
      </c>
      <c r="AR86" s="264">
        <v>82</v>
      </c>
      <c r="AS86" s="264">
        <v>64</v>
      </c>
      <c r="AT86" s="264">
        <v>27</v>
      </c>
      <c r="AU86" s="264">
        <v>38</v>
      </c>
      <c r="AV86" s="264">
        <v>124</v>
      </c>
      <c r="AW86" s="264">
        <v>96</v>
      </c>
      <c r="AX86" s="264">
        <v>51</v>
      </c>
      <c r="AY86" s="264">
        <v>51</v>
      </c>
      <c r="AZ86" s="264">
        <v>100</v>
      </c>
      <c r="BA86" s="264">
        <v>28</v>
      </c>
      <c r="BB86" s="264">
        <v>70</v>
      </c>
      <c r="BC86" s="264">
        <v>78</v>
      </c>
      <c r="BD86" s="264">
        <v>173</v>
      </c>
      <c r="BE86" s="264">
        <v>311</v>
      </c>
      <c r="BF86" s="264">
        <v>381</v>
      </c>
      <c r="BG86" s="264">
        <v>299</v>
      </c>
      <c r="BH86" s="264">
        <v>265</v>
      </c>
      <c r="BI86" s="264">
        <v>381</v>
      </c>
      <c r="BJ86" s="11">
        <v>498</v>
      </c>
      <c r="BK86" s="264">
        <v>407</v>
      </c>
      <c r="BL86" s="264">
        <v>330</v>
      </c>
      <c r="BM86" s="264">
        <v>317</v>
      </c>
      <c r="BN86" s="264">
        <v>232</v>
      </c>
      <c r="BO86" s="264">
        <v>321</v>
      </c>
      <c r="BP86" s="264">
        <v>352</v>
      </c>
      <c r="BQ86" s="264">
        <v>453</v>
      </c>
      <c r="BR86" s="264">
        <v>241</v>
      </c>
      <c r="BS86" s="264">
        <v>391</v>
      </c>
      <c r="BT86" s="264">
        <v>332</v>
      </c>
      <c r="BU86" s="264">
        <v>366</v>
      </c>
      <c r="BV86" s="264">
        <v>273</v>
      </c>
      <c r="BW86" s="264">
        <v>369</v>
      </c>
      <c r="BX86" s="264">
        <v>375</v>
      </c>
      <c r="BY86" s="264">
        <v>388</v>
      </c>
      <c r="BZ86" s="264">
        <v>452</v>
      </c>
      <c r="CA86" s="264">
        <v>346</v>
      </c>
      <c r="CB86" s="264">
        <v>335</v>
      </c>
      <c r="CC86" s="264">
        <v>280</v>
      </c>
      <c r="CD86" s="264">
        <v>204</v>
      </c>
      <c r="CE86" s="264">
        <v>285</v>
      </c>
      <c r="CF86" s="264">
        <v>266</v>
      </c>
      <c r="CG86" s="264">
        <v>314</v>
      </c>
      <c r="CH86" s="174">
        <v>250</v>
      </c>
      <c r="CI86" s="174">
        <v>314</v>
      </c>
      <c r="CJ86" s="174">
        <v>224</v>
      </c>
      <c r="CK86" s="174">
        <v>415</v>
      </c>
      <c r="CL86" s="174">
        <v>335</v>
      </c>
      <c r="CM86" s="174">
        <v>439</v>
      </c>
      <c r="CN86" s="174">
        <v>227</v>
      </c>
      <c r="CO86" s="173">
        <v>425</v>
      </c>
      <c r="CP86" s="173"/>
      <c r="CQ86" s="173"/>
      <c r="CR86" s="173"/>
      <c r="CS86" s="13">
        <f t="shared" si="5"/>
        <v>90</v>
      </c>
      <c r="CT86" s="14">
        <f t="shared" si="6"/>
        <v>16616</v>
      </c>
      <c r="CU86" s="15">
        <f t="shared" si="8"/>
        <v>180.60869565217391</v>
      </c>
      <c r="CV86" s="14">
        <f t="shared" si="7"/>
        <v>12393</v>
      </c>
      <c r="CW86" s="15">
        <f t="shared" si="9"/>
        <v>334.94594594594594</v>
      </c>
      <c r="CX86" s="16"/>
      <c r="CY86" s="16"/>
    </row>
    <row r="87" spans="1:103" ht="13.75" customHeight="1" x14ac:dyDescent="0.15">
      <c r="A87" s="10" t="s">
        <v>97</v>
      </c>
      <c r="B87" s="263"/>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3"/>
      <c r="AC87" s="263"/>
      <c r="AD87" s="263"/>
      <c r="AE87" s="263"/>
      <c r="AF87" s="263"/>
      <c r="AG87" s="263"/>
      <c r="AH87" s="263"/>
      <c r="AI87" s="263"/>
      <c r="AJ87" s="264">
        <v>1</v>
      </c>
      <c r="AK87" s="263"/>
      <c r="AL87" s="263"/>
      <c r="AM87" s="263"/>
      <c r="AN87" s="11">
        <v>3</v>
      </c>
      <c r="AO87" s="263"/>
      <c r="AP87" s="263"/>
      <c r="AQ87" s="263"/>
      <c r="AR87" s="263"/>
      <c r="AS87" s="263"/>
      <c r="AT87" s="263"/>
      <c r="AU87" s="263"/>
      <c r="AV87" s="263"/>
      <c r="AW87" s="263"/>
      <c r="AX87" s="263"/>
      <c r="AY87" s="263"/>
      <c r="AZ87" s="263"/>
      <c r="BA87" s="263"/>
      <c r="BB87" s="263"/>
      <c r="BC87" s="263"/>
      <c r="BD87" s="263"/>
      <c r="BE87" s="263"/>
      <c r="BF87" s="263"/>
      <c r="BG87" s="263"/>
      <c r="BH87" s="263"/>
      <c r="BI87" s="263"/>
      <c r="BJ87" s="263"/>
      <c r="BK87" s="263"/>
      <c r="BL87" s="263"/>
      <c r="BM87" s="263"/>
      <c r="BN87" s="263"/>
      <c r="BO87" s="263"/>
      <c r="BP87" s="263"/>
      <c r="BQ87" s="263"/>
      <c r="BR87" s="263"/>
      <c r="BS87" s="263"/>
      <c r="BT87" s="263"/>
      <c r="BU87" s="263"/>
      <c r="BV87" s="263"/>
      <c r="BW87" s="263"/>
      <c r="BX87" s="263"/>
      <c r="BY87" s="263"/>
      <c r="BZ87" s="263"/>
      <c r="CA87" s="263"/>
      <c r="CB87" s="263"/>
      <c r="CC87" s="263"/>
      <c r="CD87" s="263"/>
      <c r="CE87" s="263"/>
      <c r="CF87" s="263"/>
      <c r="CG87" s="263"/>
      <c r="CH87" s="173"/>
      <c r="CI87" s="173"/>
      <c r="CJ87" s="173"/>
      <c r="CK87" s="173"/>
      <c r="CL87" s="173"/>
      <c r="CM87" s="173"/>
      <c r="CN87" s="173"/>
      <c r="CO87" s="173"/>
      <c r="CP87" s="173"/>
      <c r="CQ87" s="173"/>
      <c r="CR87" s="173"/>
      <c r="CS87" s="13">
        <f t="shared" si="5"/>
        <v>2</v>
      </c>
      <c r="CT87" s="14">
        <f t="shared" si="6"/>
        <v>4</v>
      </c>
      <c r="CU87" s="15">
        <f t="shared" si="8"/>
        <v>4.3478260869565216E-2</v>
      </c>
      <c r="CV87" s="14">
        <f t="shared" si="7"/>
        <v>0</v>
      </c>
      <c r="CW87" s="15">
        <f t="shared" si="9"/>
        <v>0</v>
      </c>
      <c r="CX87" s="16"/>
      <c r="CY87" s="16"/>
    </row>
    <row r="88" spans="1:103" ht="13.75" customHeight="1" x14ac:dyDescent="0.15">
      <c r="A88" s="10" t="s">
        <v>98</v>
      </c>
      <c r="B88" s="263"/>
      <c r="C88" s="263"/>
      <c r="D88" s="263"/>
      <c r="E88" s="263"/>
      <c r="F88" s="263"/>
      <c r="G88" s="263"/>
      <c r="H88" s="263"/>
      <c r="I88" s="263"/>
      <c r="J88" s="263"/>
      <c r="K88" s="263"/>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c r="AI88" s="263"/>
      <c r="AJ88" s="264">
        <v>1</v>
      </c>
      <c r="AK88" s="263"/>
      <c r="AL88" s="263"/>
      <c r="AM88" s="263"/>
      <c r="AN88" s="263"/>
      <c r="AO88" s="263"/>
      <c r="AP88" s="263"/>
      <c r="AQ88" s="263"/>
      <c r="AR88" s="263"/>
      <c r="AS88" s="263"/>
      <c r="AT88" s="263"/>
      <c r="AU88" s="263"/>
      <c r="AV88" s="263"/>
      <c r="AW88" s="263"/>
      <c r="AX88" s="263"/>
      <c r="AY88" s="263"/>
      <c r="AZ88" s="263"/>
      <c r="BA88" s="263"/>
      <c r="BB88" s="263"/>
      <c r="BC88" s="263"/>
      <c r="BD88" s="263"/>
      <c r="BE88" s="263"/>
      <c r="BF88" s="263"/>
      <c r="BG88" s="263"/>
      <c r="BH88" s="263"/>
      <c r="BI88" s="11">
        <v>3</v>
      </c>
      <c r="BJ88" s="263"/>
      <c r="BK88" s="263"/>
      <c r="BL88" s="263"/>
      <c r="BM88" s="263"/>
      <c r="BN88" s="263"/>
      <c r="BO88" s="263"/>
      <c r="BP88" s="263"/>
      <c r="BQ88" s="263"/>
      <c r="BR88" s="263"/>
      <c r="BS88" s="263"/>
      <c r="BT88" s="263"/>
      <c r="BU88" s="263"/>
      <c r="BV88" s="263"/>
      <c r="BW88" s="263"/>
      <c r="BX88" s="263"/>
      <c r="BY88" s="263"/>
      <c r="BZ88" s="263"/>
      <c r="CA88" s="263"/>
      <c r="CB88" s="263"/>
      <c r="CC88" s="263"/>
      <c r="CD88" s="263"/>
      <c r="CE88" s="263"/>
      <c r="CF88" s="18">
        <v>2</v>
      </c>
      <c r="CG88" s="22"/>
      <c r="CH88" s="24"/>
      <c r="CI88" s="24"/>
      <c r="CJ88" s="173"/>
      <c r="CK88" s="24"/>
      <c r="CL88" s="24"/>
      <c r="CM88" s="24"/>
      <c r="CN88" s="24"/>
      <c r="CO88" s="24"/>
      <c r="CP88" s="24"/>
      <c r="CQ88" s="24"/>
      <c r="CR88" s="24"/>
      <c r="CS88" s="13">
        <f t="shared" si="5"/>
        <v>3</v>
      </c>
      <c r="CT88" s="14">
        <f t="shared" si="6"/>
        <v>6</v>
      </c>
      <c r="CU88" s="15">
        <f t="shared" si="8"/>
        <v>6.5217391304347824E-2</v>
      </c>
      <c r="CV88" s="14">
        <f t="shared" si="7"/>
        <v>5</v>
      </c>
      <c r="CW88" s="15">
        <f t="shared" si="9"/>
        <v>0.13513513513513514</v>
      </c>
      <c r="CX88" s="16"/>
      <c r="CY88" s="16"/>
    </row>
    <row r="89" spans="1:103" ht="13.75" customHeight="1" x14ac:dyDescent="0.15">
      <c r="A89" s="10" t="s">
        <v>99</v>
      </c>
      <c r="B89" s="263"/>
      <c r="C89" s="263"/>
      <c r="D89" s="263"/>
      <c r="E89" s="263"/>
      <c r="F89" s="263"/>
      <c r="G89" s="263"/>
      <c r="H89" s="263"/>
      <c r="I89" s="263"/>
      <c r="J89" s="263"/>
      <c r="K89" s="264">
        <v>2</v>
      </c>
      <c r="L89" s="263"/>
      <c r="M89" s="263"/>
      <c r="N89" s="263"/>
      <c r="O89" s="263"/>
      <c r="P89" s="263"/>
      <c r="Q89" s="263"/>
      <c r="R89" s="263"/>
      <c r="S89" s="263"/>
      <c r="T89" s="263"/>
      <c r="U89" s="263"/>
      <c r="V89" s="263"/>
      <c r="W89" s="263"/>
      <c r="X89" s="263"/>
      <c r="Y89" s="263"/>
      <c r="Z89" s="263"/>
      <c r="AA89" s="263"/>
      <c r="AB89" s="263"/>
      <c r="AC89" s="263"/>
      <c r="AD89" s="264">
        <v>2</v>
      </c>
      <c r="AE89" s="264">
        <v>4</v>
      </c>
      <c r="AF89" s="264">
        <v>2</v>
      </c>
      <c r="AG89" s="264">
        <v>1</v>
      </c>
      <c r="AH89" s="264">
        <v>2</v>
      </c>
      <c r="AI89" s="263"/>
      <c r="AJ89" s="264">
        <v>2</v>
      </c>
      <c r="AK89" s="264">
        <v>2</v>
      </c>
      <c r="AL89" s="264">
        <v>2</v>
      </c>
      <c r="AM89" s="264">
        <v>2</v>
      </c>
      <c r="AN89" s="264">
        <v>6</v>
      </c>
      <c r="AO89" s="263"/>
      <c r="AP89" s="264">
        <v>2</v>
      </c>
      <c r="AQ89" s="264">
        <v>3</v>
      </c>
      <c r="AR89" s="264">
        <v>2</v>
      </c>
      <c r="AS89" s="264">
        <v>4</v>
      </c>
      <c r="AT89" s="264">
        <v>2</v>
      </c>
      <c r="AU89" s="264">
        <v>2</v>
      </c>
      <c r="AV89" s="264">
        <v>4</v>
      </c>
      <c r="AW89" s="264">
        <v>2</v>
      </c>
      <c r="AX89" s="264">
        <v>3</v>
      </c>
      <c r="AY89" s="263"/>
      <c r="AZ89" s="264">
        <v>9</v>
      </c>
      <c r="BA89" s="263"/>
      <c r="BB89" s="264">
        <v>1</v>
      </c>
      <c r="BC89" s="264">
        <v>18</v>
      </c>
      <c r="BD89" s="264">
        <v>5</v>
      </c>
      <c r="BE89" s="264">
        <v>28</v>
      </c>
      <c r="BF89" s="264">
        <v>9</v>
      </c>
      <c r="BG89" s="264">
        <v>8</v>
      </c>
      <c r="BH89" s="264">
        <v>11</v>
      </c>
      <c r="BI89" s="264">
        <v>13</v>
      </c>
      <c r="BJ89" s="264">
        <v>2</v>
      </c>
      <c r="BK89" s="264">
        <v>17</v>
      </c>
      <c r="BL89" s="264">
        <v>7</v>
      </c>
      <c r="BM89" s="264">
        <v>8</v>
      </c>
      <c r="BN89" s="263"/>
      <c r="BO89" s="264">
        <v>21</v>
      </c>
      <c r="BP89" s="264">
        <v>15</v>
      </c>
      <c r="BQ89" s="264">
        <v>23</v>
      </c>
      <c r="BR89" s="264">
        <v>1</v>
      </c>
      <c r="BS89" s="11">
        <v>58</v>
      </c>
      <c r="BT89" s="264">
        <v>22</v>
      </c>
      <c r="BU89" s="264">
        <v>15</v>
      </c>
      <c r="BV89" s="264">
        <v>10</v>
      </c>
      <c r="BW89" s="264">
        <v>28</v>
      </c>
      <c r="BX89" s="264">
        <v>34</v>
      </c>
      <c r="BY89" s="264">
        <v>45</v>
      </c>
      <c r="BZ89" s="264">
        <v>18</v>
      </c>
      <c r="CA89" s="264">
        <v>25</v>
      </c>
      <c r="CB89" s="264">
        <v>19</v>
      </c>
      <c r="CC89" s="264">
        <v>13</v>
      </c>
      <c r="CD89" s="264">
        <v>9</v>
      </c>
      <c r="CE89" s="264">
        <v>13</v>
      </c>
      <c r="CF89" s="264">
        <v>17</v>
      </c>
      <c r="CG89" s="264">
        <v>10</v>
      </c>
      <c r="CH89" s="174">
        <v>14</v>
      </c>
      <c r="CI89" s="174">
        <v>4</v>
      </c>
      <c r="CJ89" s="174">
        <v>25</v>
      </c>
      <c r="CK89" s="174">
        <v>19</v>
      </c>
      <c r="CL89" s="174">
        <v>21</v>
      </c>
      <c r="CM89" s="174">
        <v>27</v>
      </c>
      <c r="CN89" s="174">
        <v>9</v>
      </c>
      <c r="CO89" s="173">
        <v>43</v>
      </c>
      <c r="CP89" s="173"/>
      <c r="CQ89" s="173"/>
      <c r="CR89" s="173"/>
      <c r="CS89" s="13">
        <f t="shared" si="5"/>
        <v>60</v>
      </c>
      <c r="CT89" s="14">
        <f t="shared" si="6"/>
        <v>745</v>
      </c>
      <c r="CU89" s="15">
        <f t="shared" si="8"/>
        <v>8.0978260869565215</v>
      </c>
      <c r="CV89" s="14">
        <f t="shared" si="7"/>
        <v>661</v>
      </c>
      <c r="CW89" s="15">
        <f t="shared" si="9"/>
        <v>17.864864864864863</v>
      </c>
      <c r="CX89" s="16"/>
      <c r="CY89" s="16"/>
    </row>
    <row r="90" spans="1:103" ht="12" customHeight="1" x14ac:dyDescent="0.15">
      <c r="A90" s="10" t="s">
        <v>100</v>
      </c>
      <c r="B90" s="264">
        <v>1</v>
      </c>
      <c r="C90" s="264">
        <v>1</v>
      </c>
      <c r="D90" s="264">
        <v>2</v>
      </c>
      <c r="E90" s="263"/>
      <c r="F90" s="263"/>
      <c r="G90" s="263"/>
      <c r="H90" s="263"/>
      <c r="I90" s="264">
        <v>8</v>
      </c>
      <c r="J90" s="264">
        <v>5</v>
      </c>
      <c r="K90" s="264">
        <v>30</v>
      </c>
      <c r="L90" s="264">
        <v>10</v>
      </c>
      <c r="M90" s="264">
        <v>4</v>
      </c>
      <c r="N90" s="263"/>
      <c r="O90" s="264">
        <v>6</v>
      </c>
      <c r="P90" s="263"/>
      <c r="Q90" s="264">
        <v>3</v>
      </c>
      <c r="R90" s="264">
        <v>9</v>
      </c>
      <c r="S90" s="264">
        <v>13</v>
      </c>
      <c r="T90" s="264">
        <v>1</v>
      </c>
      <c r="U90" s="264">
        <v>2</v>
      </c>
      <c r="V90" s="263"/>
      <c r="W90" s="263"/>
      <c r="X90" s="263"/>
      <c r="Y90" s="264">
        <v>5</v>
      </c>
      <c r="Z90" s="264">
        <v>4</v>
      </c>
      <c r="AA90" s="264">
        <v>6</v>
      </c>
      <c r="AB90" s="264">
        <v>1</v>
      </c>
      <c r="AC90" s="264">
        <v>9</v>
      </c>
      <c r="AD90" s="264">
        <v>5</v>
      </c>
      <c r="AE90" s="264">
        <v>4</v>
      </c>
      <c r="AF90" s="264">
        <v>3</v>
      </c>
      <c r="AG90" s="264">
        <v>1</v>
      </c>
      <c r="AH90" s="264">
        <v>2</v>
      </c>
      <c r="AI90" s="263"/>
      <c r="AJ90" s="264">
        <v>4</v>
      </c>
      <c r="AK90" s="264">
        <v>5</v>
      </c>
      <c r="AL90" s="264">
        <v>2</v>
      </c>
      <c r="AM90" s="264">
        <v>7</v>
      </c>
      <c r="AN90" s="264">
        <v>3</v>
      </c>
      <c r="AO90" s="264">
        <v>9</v>
      </c>
      <c r="AP90" s="264">
        <v>4</v>
      </c>
      <c r="AQ90" s="264">
        <v>13</v>
      </c>
      <c r="AR90" s="264">
        <v>8</v>
      </c>
      <c r="AS90" s="264">
        <v>6</v>
      </c>
      <c r="AT90" s="264">
        <v>3</v>
      </c>
      <c r="AU90" s="264">
        <v>4</v>
      </c>
      <c r="AV90" s="264">
        <v>13</v>
      </c>
      <c r="AW90" s="264">
        <v>7</v>
      </c>
      <c r="AX90" s="264">
        <v>3</v>
      </c>
      <c r="AY90" s="264">
        <v>4</v>
      </c>
      <c r="AZ90" s="264">
        <v>3</v>
      </c>
      <c r="BA90" s="264">
        <v>11</v>
      </c>
      <c r="BB90" s="264">
        <v>21</v>
      </c>
      <c r="BC90" s="264">
        <v>8</v>
      </c>
      <c r="BD90" s="264">
        <v>22</v>
      </c>
      <c r="BE90" s="264">
        <v>74</v>
      </c>
      <c r="BF90" s="264">
        <v>58</v>
      </c>
      <c r="BG90" s="264">
        <v>59</v>
      </c>
      <c r="BH90" s="264">
        <v>39</v>
      </c>
      <c r="BI90" s="264">
        <v>33</v>
      </c>
      <c r="BJ90" s="264">
        <v>13</v>
      </c>
      <c r="BK90" s="264">
        <v>46</v>
      </c>
      <c r="BL90" s="264">
        <v>26</v>
      </c>
      <c r="BM90" s="264">
        <v>51</v>
      </c>
      <c r="BN90" s="264">
        <v>16</v>
      </c>
      <c r="BO90" s="264">
        <v>63</v>
      </c>
      <c r="BP90" s="264">
        <v>14</v>
      </c>
      <c r="BQ90" s="264">
        <v>46</v>
      </c>
      <c r="BR90" s="264">
        <v>20</v>
      </c>
      <c r="BS90" s="264">
        <v>59</v>
      </c>
      <c r="BT90" s="264">
        <v>38</v>
      </c>
      <c r="BU90" s="264">
        <v>38</v>
      </c>
      <c r="BV90" s="264">
        <v>39</v>
      </c>
      <c r="BW90" s="264">
        <v>75</v>
      </c>
      <c r="BX90" s="264">
        <v>58</v>
      </c>
      <c r="BY90" s="264">
        <v>66</v>
      </c>
      <c r="BZ90" s="11">
        <v>99</v>
      </c>
      <c r="CA90" s="264">
        <v>28</v>
      </c>
      <c r="CB90" s="264">
        <v>48</v>
      </c>
      <c r="CC90" s="264">
        <v>21</v>
      </c>
      <c r="CD90" s="264">
        <v>39</v>
      </c>
      <c r="CE90" s="264">
        <v>25</v>
      </c>
      <c r="CF90" s="264">
        <v>48</v>
      </c>
      <c r="CG90" s="264">
        <v>32</v>
      </c>
      <c r="CH90" s="174">
        <v>42</v>
      </c>
      <c r="CI90" s="174">
        <v>53</v>
      </c>
      <c r="CJ90" s="174">
        <v>31</v>
      </c>
      <c r="CK90" s="174">
        <v>52</v>
      </c>
      <c r="CL90" s="174">
        <v>53</v>
      </c>
      <c r="CM90" s="174">
        <v>45</v>
      </c>
      <c r="CN90" s="174">
        <v>34</v>
      </c>
      <c r="CO90" s="173">
        <v>63</v>
      </c>
      <c r="CP90" s="173"/>
      <c r="CQ90" s="173"/>
      <c r="CR90" s="173"/>
      <c r="CS90" s="13">
        <f t="shared" si="5"/>
        <v>82</v>
      </c>
      <c r="CT90" s="14">
        <f t="shared" si="6"/>
        <v>1939</v>
      </c>
      <c r="CU90" s="15">
        <f t="shared" si="8"/>
        <v>21.076086956521738</v>
      </c>
      <c r="CV90" s="14">
        <f t="shared" si="7"/>
        <v>1644</v>
      </c>
      <c r="CW90" s="15">
        <f t="shared" si="9"/>
        <v>44.432432432432435</v>
      </c>
      <c r="CX90" s="16"/>
      <c r="CY90" s="16"/>
    </row>
    <row r="91" spans="1:103" ht="13.75" customHeight="1" x14ac:dyDescent="0.15">
      <c r="A91" s="10" t="s">
        <v>101</v>
      </c>
      <c r="B91" s="263"/>
      <c r="C91" s="264">
        <v>1</v>
      </c>
      <c r="D91" s="264">
        <v>2</v>
      </c>
      <c r="E91" s="263"/>
      <c r="F91" s="263"/>
      <c r="G91" s="263"/>
      <c r="H91" s="264">
        <v>4</v>
      </c>
      <c r="I91" s="263"/>
      <c r="J91" s="264">
        <v>3</v>
      </c>
      <c r="K91" s="264">
        <v>14</v>
      </c>
      <c r="L91" s="264">
        <v>7</v>
      </c>
      <c r="M91" s="264">
        <v>1</v>
      </c>
      <c r="N91" s="264">
        <v>1</v>
      </c>
      <c r="O91" s="264">
        <v>4</v>
      </c>
      <c r="P91" s="264">
        <v>2</v>
      </c>
      <c r="Q91" s="264">
        <v>6</v>
      </c>
      <c r="R91" s="264">
        <v>11</v>
      </c>
      <c r="S91" s="264">
        <v>2</v>
      </c>
      <c r="T91" s="263"/>
      <c r="U91" s="264">
        <v>1</v>
      </c>
      <c r="V91" s="264">
        <v>4</v>
      </c>
      <c r="W91" s="264">
        <v>1</v>
      </c>
      <c r="X91" s="263"/>
      <c r="Y91" s="263"/>
      <c r="Z91" s="263"/>
      <c r="AA91" s="263"/>
      <c r="AB91" s="263"/>
      <c r="AC91" s="264">
        <v>2</v>
      </c>
      <c r="AD91" s="263"/>
      <c r="AE91" s="263"/>
      <c r="AF91" s="264">
        <v>1</v>
      </c>
      <c r="AG91" s="264">
        <v>1</v>
      </c>
      <c r="AH91" s="263"/>
      <c r="AI91" s="264">
        <v>2</v>
      </c>
      <c r="AJ91" s="263"/>
      <c r="AK91" s="263"/>
      <c r="AL91" s="264">
        <v>3</v>
      </c>
      <c r="AM91" s="264">
        <v>1</v>
      </c>
      <c r="AN91" s="264">
        <v>1</v>
      </c>
      <c r="AO91" s="263"/>
      <c r="AP91" s="264">
        <v>1</v>
      </c>
      <c r="AQ91" s="264">
        <v>2</v>
      </c>
      <c r="AR91" s="263"/>
      <c r="AS91" s="263"/>
      <c r="AT91" s="264">
        <v>1</v>
      </c>
      <c r="AU91" s="263"/>
      <c r="AV91" s="263"/>
      <c r="AW91" s="264">
        <v>2</v>
      </c>
      <c r="AX91" s="264">
        <v>1</v>
      </c>
      <c r="AY91" s="264">
        <v>1</v>
      </c>
      <c r="AZ91" s="264">
        <v>15</v>
      </c>
      <c r="BA91" s="263"/>
      <c r="BB91" s="264">
        <v>2</v>
      </c>
      <c r="BC91" s="264">
        <v>2</v>
      </c>
      <c r="BD91" s="264">
        <v>5</v>
      </c>
      <c r="BE91" s="264">
        <v>9</v>
      </c>
      <c r="BF91" s="264">
        <v>13</v>
      </c>
      <c r="BG91" s="264">
        <v>8</v>
      </c>
      <c r="BH91" s="264">
        <v>4</v>
      </c>
      <c r="BI91" s="264">
        <v>3</v>
      </c>
      <c r="BJ91" s="264">
        <v>8</v>
      </c>
      <c r="BK91" s="255">
        <v>18</v>
      </c>
      <c r="BL91" s="264">
        <v>10</v>
      </c>
      <c r="BM91" s="264">
        <v>10</v>
      </c>
      <c r="BN91" s="264">
        <v>2</v>
      </c>
      <c r="BO91" s="264">
        <v>5</v>
      </c>
      <c r="BP91" s="264">
        <v>10</v>
      </c>
      <c r="BQ91" s="264">
        <v>7</v>
      </c>
      <c r="BR91" s="264">
        <v>4</v>
      </c>
      <c r="BS91" s="264">
        <v>2</v>
      </c>
      <c r="BT91" s="264">
        <v>6</v>
      </c>
      <c r="BU91" s="264">
        <v>4</v>
      </c>
      <c r="BV91" s="264">
        <v>10</v>
      </c>
      <c r="BW91" s="264">
        <v>7</v>
      </c>
      <c r="BX91" s="264">
        <v>7</v>
      </c>
      <c r="BY91" s="264">
        <v>16</v>
      </c>
      <c r="BZ91" s="264">
        <v>8</v>
      </c>
      <c r="CA91" s="264">
        <v>6</v>
      </c>
      <c r="CB91" s="264">
        <v>8</v>
      </c>
      <c r="CC91" s="264">
        <v>7</v>
      </c>
      <c r="CD91" s="264">
        <v>3</v>
      </c>
      <c r="CE91" s="264">
        <v>3</v>
      </c>
      <c r="CF91" s="264">
        <v>3</v>
      </c>
      <c r="CG91" s="264">
        <v>8</v>
      </c>
      <c r="CH91" s="174">
        <v>16</v>
      </c>
      <c r="CI91" s="174">
        <v>8</v>
      </c>
      <c r="CJ91" s="174">
        <v>5</v>
      </c>
      <c r="CK91" s="174">
        <v>13</v>
      </c>
      <c r="CL91" s="174">
        <v>6</v>
      </c>
      <c r="CM91" s="174">
        <v>17</v>
      </c>
      <c r="CN91" s="174">
        <v>7</v>
      </c>
      <c r="CO91" s="253">
        <v>55</v>
      </c>
      <c r="CP91" s="173"/>
      <c r="CQ91" s="173"/>
      <c r="CR91" s="173"/>
      <c r="CS91" s="13">
        <f t="shared" si="5"/>
        <v>70</v>
      </c>
      <c r="CT91" s="14">
        <f t="shared" si="6"/>
        <v>443</v>
      </c>
      <c r="CU91" s="15">
        <f t="shared" si="8"/>
        <v>4.8152173913043477</v>
      </c>
      <c r="CV91" s="14">
        <f t="shared" si="7"/>
        <v>336</v>
      </c>
      <c r="CW91" s="15">
        <f t="shared" si="9"/>
        <v>9.0810810810810807</v>
      </c>
      <c r="CX91" s="16"/>
      <c r="CY91" s="16"/>
    </row>
    <row r="92" spans="1:103" ht="13.75" customHeight="1" x14ac:dyDescent="0.15">
      <c r="A92" s="10" t="s">
        <v>102</v>
      </c>
      <c r="B92" s="263"/>
      <c r="C92" s="263"/>
      <c r="D92" s="263"/>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3"/>
      <c r="AD92" s="263"/>
      <c r="AE92" s="263"/>
      <c r="AF92" s="263"/>
      <c r="AG92" s="263"/>
      <c r="AH92" s="263"/>
      <c r="AI92" s="263"/>
      <c r="AJ92" s="263"/>
      <c r="AK92" s="263"/>
      <c r="AL92" s="263"/>
      <c r="AM92" s="263"/>
      <c r="AN92" s="263"/>
      <c r="AO92" s="263"/>
      <c r="AP92" s="263"/>
      <c r="AQ92" s="263"/>
      <c r="AR92" s="263"/>
      <c r="AS92" s="263"/>
      <c r="AT92" s="263"/>
      <c r="AU92" s="263"/>
      <c r="AV92" s="263"/>
      <c r="AW92" s="263"/>
      <c r="AX92" s="263"/>
      <c r="AY92" s="263"/>
      <c r="AZ92" s="263"/>
      <c r="BA92" s="263"/>
      <c r="BB92" s="263"/>
      <c r="BC92" s="263"/>
      <c r="BD92" s="263"/>
      <c r="BE92" s="263"/>
      <c r="BF92" s="263"/>
      <c r="BG92" s="263"/>
      <c r="BH92" s="31"/>
      <c r="BI92" s="263"/>
      <c r="BJ92" s="263"/>
      <c r="BK92" s="263"/>
      <c r="BL92" s="263"/>
      <c r="BM92" s="31"/>
      <c r="BN92" s="32"/>
      <c r="BO92" s="32"/>
      <c r="BP92" s="32"/>
      <c r="BQ92" s="31"/>
      <c r="BR92" s="263"/>
      <c r="BS92" s="31"/>
      <c r="BT92" s="31"/>
      <c r="BU92" s="263"/>
      <c r="BV92" s="263"/>
      <c r="BW92" s="263"/>
      <c r="BX92" s="263"/>
      <c r="BY92" s="263"/>
      <c r="BZ92" s="31"/>
      <c r="CA92" s="31"/>
      <c r="CB92" s="33"/>
      <c r="CC92" s="22"/>
      <c r="CD92" s="263"/>
      <c r="CE92" s="263"/>
      <c r="CF92" s="263"/>
      <c r="CG92" s="263"/>
      <c r="CH92" s="173"/>
      <c r="CI92" s="23">
        <v>1</v>
      </c>
      <c r="CJ92" s="173"/>
      <c r="CK92" s="173"/>
      <c r="CL92" s="173"/>
      <c r="CM92" s="173"/>
      <c r="CN92" s="173"/>
      <c r="CO92" s="173"/>
      <c r="CP92" s="173"/>
      <c r="CQ92" s="173"/>
      <c r="CR92" s="173"/>
      <c r="CS92" s="13">
        <f t="shared" si="5"/>
        <v>1</v>
      </c>
      <c r="CT92" s="14">
        <f t="shared" si="6"/>
        <v>1</v>
      </c>
      <c r="CU92" s="15">
        <f t="shared" si="8"/>
        <v>1.0869565217391304E-2</v>
      </c>
      <c r="CV92" s="14">
        <f t="shared" si="7"/>
        <v>1</v>
      </c>
      <c r="CW92" s="15">
        <f t="shared" si="9"/>
        <v>2.7027027027027029E-2</v>
      </c>
      <c r="CX92" s="16"/>
      <c r="CY92" s="16"/>
    </row>
    <row r="93" spans="1:103" ht="12" customHeight="1" x14ac:dyDescent="0.15">
      <c r="A93" s="10" t="s">
        <v>103</v>
      </c>
      <c r="B93" s="263"/>
      <c r="C93" s="263"/>
      <c r="D93" s="263"/>
      <c r="E93" s="263"/>
      <c r="F93" s="263"/>
      <c r="G93" s="263"/>
      <c r="H93" s="263"/>
      <c r="I93" s="263"/>
      <c r="J93" s="263"/>
      <c r="K93" s="11">
        <v>3</v>
      </c>
      <c r="L93" s="263"/>
      <c r="M93" s="263"/>
      <c r="N93" s="263"/>
      <c r="O93" s="264">
        <v>2</v>
      </c>
      <c r="P93" s="264">
        <v>1</v>
      </c>
      <c r="Q93" s="264">
        <v>2</v>
      </c>
      <c r="R93" s="11">
        <v>4</v>
      </c>
      <c r="S93" s="264">
        <v>3</v>
      </c>
      <c r="T93" s="263"/>
      <c r="U93" s="264">
        <v>1</v>
      </c>
      <c r="V93" s="263"/>
      <c r="W93" s="263"/>
      <c r="X93" s="263"/>
      <c r="Y93" s="263"/>
      <c r="Z93" s="263"/>
      <c r="AA93" s="263"/>
      <c r="AB93" s="263"/>
      <c r="AC93" s="263"/>
      <c r="AD93" s="263"/>
      <c r="AE93" s="263"/>
      <c r="AF93" s="263"/>
      <c r="AG93" s="263"/>
      <c r="AH93" s="263"/>
      <c r="AI93" s="263"/>
      <c r="AJ93" s="263"/>
      <c r="AK93" s="263"/>
      <c r="AL93" s="263"/>
      <c r="AM93" s="263"/>
      <c r="AN93" s="263"/>
      <c r="AO93" s="264">
        <v>2</v>
      </c>
      <c r="AP93" s="263"/>
      <c r="AQ93" s="263"/>
      <c r="AR93" s="263"/>
      <c r="AS93" s="263"/>
      <c r="AT93" s="263"/>
      <c r="AU93" s="263"/>
      <c r="AV93" s="263"/>
      <c r="AW93" s="263"/>
      <c r="AX93" s="263"/>
      <c r="AY93" s="263"/>
      <c r="AZ93" s="264">
        <v>1</v>
      </c>
      <c r="BA93" s="263"/>
      <c r="BB93" s="263"/>
      <c r="BC93" s="263"/>
      <c r="BD93" s="263"/>
      <c r="BE93" s="263"/>
      <c r="BF93" s="264">
        <v>2</v>
      </c>
      <c r="BG93" s="264">
        <v>1</v>
      </c>
      <c r="BH93" s="264">
        <v>2</v>
      </c>
      <c r="BI93" s="264">
        <v>2</v>
      </c>
      <c r="BJ93" s="264">
        <v>2</v>
      </c>
      <c r="BK93" s="264">
        <v>3</v>
      </c>
      <c r="BL93" s="264">
        <v>3</v>
      </c>
      <c r="BM93" s="264">
        <v>1</v>
      </c>
      <c r="BN93" s="264">
        <v>1</v>
      </c>
      <c r="BO93" s="264">
        <v>2</v>
      </c>
      <c r="BP93" s="264">
        <v>1</v>
      </c>
      <c r="BQ93" s="264">
        <v>1</v>
      </c>
      <c r="BR93" s="264">
        <v>2</v>
      </c>
      <c r="BS93" s="264">
        <v>1</v>
      </c>
      <c r="BT93" s="264">
        <v>3</v>
      </c>
      <c r="BU93" s="264">
        <v>3</v>
      </c>
      <c r="BV93" s="264">
        <v>2</v>
      </c>
      <c r="BW93" s="264">
        <v>3</v>
      </c>
      <c r="BX93" s="264">
        <v>2</v>
      </c>
      <c r="BY93" s="11">
        <v>4</v>
      </c>
      <c r="BZ93" s="11">
        <v>4</v>
      </c>
      <c r="CA93" s="264">
        <v>2</v>
      </c>
      <c r="CB93" s="264">
        <v>2</v>
      </c>
      <c r="CC93" s="264">
        <v>1</v>
      </c>
      <c r="CD93" s="264">
        <v>2</v>
      </c>
      <c r="CE93" s="264">
        <v>2</v>
      </c>
      <c r="CF93" s="264">
        <v>1</v>
      </c>
      <c r="CG93" s="264">
        <v>7</v>
      </c>
      <c r="CH93" s="174">
        <v>2</v>
      </c>
      <c r="CI93" s="23">
        <v>10</v>
      </c>
      <c r="CJ93" s="173"/>
      <c r="CK93" s="174">
        <v>8</v>
      </c>
      <c r="CL93" s="174">
        <v>1</v>
      </c>
      <c r="CM93" s="174">
        <v>14</v>
      </c>
      <c r="CN93" s="174">
        <v>5</v>
      </c>
      <c r="CO93" s="253">
        <v>10</v>
      </c>
      <c r="CP93" s="173"/>
      <c r="CQ93" s="173"/>
      <c r="CR93" s="173"/>
      <c r="CS93" s="13">
        <f t="shared" si="5"/>
        <v>44</v>
      </c>
      <c r="CT93" s="14">
        <f t="shared" si="6"/>
        <v>131</v>
      </c>
      <c r="CU93" s="15">
        <f t="shared" si="8"/>
        <v>1.423913043478261</v>
      </c>
      <c r="CV93" s="14">
        <f t="shared" si="7"/>
        <v>112</v>
      </c>
      <c r="CW93" s="15">
        <f t="shared" si="9"/>
        <v>3.0270270270270272</v>
      </c>
      <c r="CX93" s="16"/>
      <c r="CY93" s="16"/>
    </row>
    <row r="94" spans="1:103" ht="13.75" customHeight="1" x14ac:dyDescent="0.15">
      <c r="A94" s="10" t="s">
        <v>104</v>
      </c>
      <c r="B94" s="263"/>
      <c r="C94" s="263"/>
      <c r="D94" s="263"/>
      <c r="E94" s="263"/>
      <c r="F94" s="263"/>
      <c r="G94" s="263"/>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263"/>
      <c r="AL94" s="263"/>
      <c r="AM94" s="263"/>
      <c r="AN94" s="263"/>
      <c r="AO94" s="263"/>
      <c r="AP94" s="263"/>
      <c r="AQ94" s="263"/>
      <c r="AR94" s="263"/>
      <c r="AS94" s="263"/>
      <c r="AT94" s="263"/>
      <c r="AU94" s="263"/>
      <c r="AV94" s="263"/>
      <c r="AW94" s="263"/>
      <c r="AX94" s="263"/>
      <c r="AY94" s="263"/>
      <c r="AZ94" s="263"/>
      <c r="BA94" s="263"/>
      <c r="BB94" s="263"/>
      <c r="BC94" s="263"/>
      <c r="BD94" s="263"/>
      <c r="BE94" s="263"/>
      <c r="BF94" s="263"/>
      <c r="BG94" s="263"/>
      <c r="BH94" s="263"/>
      <c r="BI94" s="263"/>
      <c r="BJ94" s="263"/>
      <c r="BK94" s="263"/>
      <c r="BL94" s="263"/>
      <c r="BM94" s="263"/>
      <c r="BN94" s="263"/>
      <c r="BO94" s="263"/>
      <c r="BP94" s="263"/>
      <c r="BQ94" s="263"/>
      <c r="BR94" s="263"/>
      <c r="BS94" s="20"/>
      <c r="BT94" s="263"/>
      <c r="BU94" s="11">
        <v>1</v>
      </c>
      <c r="BV94" s="263"/>
      <c r="BW94" s="263"/>
      <c r="BX94" s="263"/>
      <c r="BY94" s="263"/>
      <c r="BZ94" s="263"/>
      <c r="CA94" s="263"/>
      <c r="CB94" s="263"/>
      <c r="CC94" s="263"/>
      <c r="CD94" s="263"/>
      <c r="CE94" s="263"/>
      <c r="CF94" s="263"/>
      <c r="CG94" s="263"/>
      <c r="CH94" s="173"/>
      <c r="CI94" s="173"/>
      <c r="CJ94" s="173"/>
      <c r="CK94" s="173"/>
      <c r="CL94" s="173"/>
      <c r="CM94" s="26">
        <v>1</v>
      </c>
      <c r="CN94" s="173"/>
      <c r="CO94" s="173"/>
      <c r="CP94" s="173"/>
      <c r="CQ94" s="173"/>
      <c r="CR94" s="173"/>
      <c r="CS94" s="13">
        <f t="shared" si="5"/>
        <v>2</v>
      </c>
      <c r="CT94" s="14">
        <f t="shared" si="6"/>
        <v>2</v>
      </c>
      <c r="CU94" s="15">
        <f t="shared" si="8"/>
        <v>2.1739130434782608E-2</v>
      </c>
      <c r="CV94" s="14">
        <f t="shared" si="7"/>
        <v>2</v>
      </c>
      <c r="CW94" s="15">
        <f t="shared" si="9"/>
        <v>5.4054054054054057E-2</v>
      </c>
      <c r="CX94" s="16"/>
      <c r="CY94" s="16"/>
    </row>
    <row r="95" spans="1:103" ht="13.75" customHeight="1" x14ac:dyDescent="0.15">
      <c r="A95" s="10" t="s">
        <v>105</v>
      </c>
      <c r="B95" s="263"/>
      <c r="C95" s="263"/>
      <c r="D95" s="263"/>
      <c r="E95" s="263"/>
      <c r="F95" s="263"/>
      <c r="G95" s="263"/>
      <c r="H95" s="263"/>
      <c r="I95" s="263"/>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c r="AW95" s="263"/>
      <c r="AX95" s="263"/>
      <c r="AY95" s="263"/>
      <c r="AZ95" s="263"/>
      <c r="BA95" s="263"/>
      <c r="BB95" s="263"/>
      <c r="BC95" s="263"/>
      <c r="BD95" s="263"/>
      <c r="BE95" s="263"/>
      <c r="BF95" s="263"/>
      <c r="BG95" s="263"/>
      <c r="BH95" s="34">
        <v>1</v>
      </c>
      <c r="BI95" s="263"/>
      <c r="BJ95" s="263"/>
      <c r="BK95" s="263"/>
      <c r="BL95" s="263"/>
      <c r="BM95" s="34">
        <v>1</v>
      </c>
      <c r="BN95" s="32"/>
      <c r="BO95" s="32"/>
      <c r="BP95" s="32"/>
      <c r="BQ95" s="34">
        <v>1</v>
      </c>
      <c r="BR95" s="263"/>
      <c r="BS95" s="34">
        <v>1</v>
      </c>
      <c r="BT95" s="34">
        <v>1</v>
      </c>
      <c r="BU95" s="263"/>
      <c r="BV95" s="263"/>
      <c r="BW95" s="263"/>
      <c r="BX95" s="263"/>
      <c r="BY95" s="263"/>
      <c r="BZ95" s="34">
        <v>1</v>
      </c>
      <c r="CA95" s="34">
        <v>1</v>
      </c>
      <c r="CB95" s="35">
        <v>4</v>
      </c>
      <c r="CC95" s="18">
        <v>2</v>
      </c>
      <c r="CD95" s="263"/>
      <c r="CE95" s="263"/>
      <c r="CF95" s="263"/>
      <c r="CG95" s="263"/>
      <c r="CH95" s="173"/>
      <c r="CI95" s="17" t="s">
        <v>12</v>
      </c>
      <c r="CJ95" s="173"/>
      <c r="CK95" s="18">
        <v>1</v>
      </c>
      <c r="CL95" s="18">
        <v>1</v>
      </c>
      <c r="CM95" s="26">
        <v>1</v>
      </c>
      <c r="CN95" s="174">
        <v>1</v>
      </c>
      <c r="CO95" s="173">
        <v>1</v>
      </c>
      <c r="CP95" s="173"/>
      <c r="CQ95" s="173"/>
      <c r="CR95" s="173"/>
      <c r="CS95" s="13">
        <f t="shared" si="5"/>
        <v>14</v>
      </c>
      <c r="CT95" s="14">
        <f t="shared" si="6"/>
        <v>18</v>
      </c>
      <c r="CU95" s="15">
        <f t="shared" si="8"/>
        <v>0.19565217391304349</v>
      </c>
      <c r="CV95" s="14">
        <f t="shared" si="7"/>
        <v>18</v>
      </c>
      <c r="CW95" s="15">
        <f t="shared" si="9"/>
        <v>0.48648648648648651</v>
      </c>
      <c r="CX95" s="16"/>
      <c r="CY95" s="16"/>
    </row>
    <row r="96" spans="1:103" ht="13.75" customHeight="1" x14ac:dyDescent="0.15">
      <c r="A96" s="10" t="s">
        <v>106</v>
      </c>
      <c r="B96" s="264">
        <v>5</v>
      </c>
      <c r="C96" s="264">
        <v>11</v>
      </c>
      <c r="D96" s="264">
        <v>1</v>
      </c>
      <c r="E96" s="263"/>
      <c r="F96" s="263"/>
      <c r="G96" s="263"/>
      <c r="H96" s="264">
        <v>26</v>
      </c>
      <c r="I96" s="264">
        <v>100</v>
      </c>
      <c r="J96" s="264">
        <v>6</v>
      </c>
      <c r="K96" s="11">
        <v>103</v>
      </c>
      <c r="L96" s="264">
        <v>23</v>
      </c>
      <c r="M96" s="264">
        <v>11</v>
      </c>
      <c r="N96" s="263"/>
      <c r="O96" s="264">
        <v>68</v>
      </c>
      <c r="P96" s="264">
        <v>14</v>
      </c>
      <c r="Q96" s="264">
        <v>37</v>
      </c>
      <c r="R96" s="264">
        <v>21</v>
      </c>
      <c r="S96" s="264">
        <v>7</v>
      </c>
      <c r="T96" s="264">
        <v>31</v>
      </c>
      <c r="U96" s="264">
        <v>11</v>
      </c>
      <c r="V96" s="264">
        <v>45</v>
      </c>
      <c r="W96" s="264">
        <v>10</v>
      </c>
      <c r="X96" s="264">
        <v>8</v>
      </c>
      <c r="Y96" s="264">
        <v>28</v>
      </c>
      <c r="Z96" s="264">
        <v>9</v>
      </c>
      <c r="AA96" s="264">
        <v>16</v>
      </c>
      <c r="AB96" s="264">
        <v>18</v>
      </c>
      <c r="AC96" s="264">
        <v>8</v>
      </c>
      <c r="AD96" s="264">
        <v>13</v>
      </c>
      <c r="AE96" s="264">
        <v>7</v>
      </c>
      <c r="AF96" s="263"/>
      <c r="AG96" s="264">
        <v>2</v>
      </c>
      <c r="AH96" s="264">
        <v>10</v>
      </c>
      <c r="AI96" s="264">
        <v>4</v>
      </c>
      <c r="AJ96" s="264">
        <v>7</v>
      </c>
      <c r="AK96" s="264">
        <v>13</v>
      </c>
      <c r="AL96" s="264">
        <v>4</v>
      </c>
      <c r="AM96" s="264">
        <v>2</v>
      </c>
      <c r="AN96" s="264">
        <v>4</v>
      </c>
      <c r="AO96" s="264">
        <v>2</v>
      </c>
      <c r="AP96" s="264">
        <v>2</v>
      </c>
      <c r="AQ96" s="264">
        <v>1</v>
      </c>
      <c r="AR96" s="264">
        <v>10</v>
      </c>
      <c r="AS96" s="264">
        <v>5</v>
      </c>
      <c r="AT96" s="264">
        <v>2</v>
      </c>
      <c r="AU96" s="264">
        <v>9</v>
      </c>
      <c r="AV96" s="264">
        <v>20</v>
      </c>
      <c r="AW96" s="264">
        <v>32</v>
      </c>
      <c r="AX96" s="264">
        <v>12</v>
      </c>
      <c r="AY96" s="264">
        <v>1</v>
      </c>
      <c r="AZ96" s="264">
        <v>99</v>
      </c>
      <c r="BA96" s="263"/>
      <c r="BB96" s="264">
        <v>13</v>
      </c>
      <c r="BC96" s="264">
        <v>6</v>
      </c>
      <c r="BD96" s="264">
        <v>6</v>
      </c>
      <c r="BE96" s="264">
        <v>26</v>
      </c>
      <c r="BF96" s="264">
        <v>33</v>
      </c>
      <c r="BG96" s="264">
        <v>25</v>
      </c>
      <c r="BH96" s="264">
        <v>43</v>
      </c>
      <c r="BI96" s="264">
        <v>17</v>
      </c>
      <c r="BJ96" s="264">
        <v>52</v>
      </c>
      <c r="BK96" s="264">
        <v>40</v>
      </c>
      <c r="BL96" s="264">
        <v>16</v>
      </c>
      <c r="BM96" s="264">
        <v>26</v>
      </c>
      <c r="BN96" s="264">
        <v>17</v>
      </c>
      <c r="BO96" s="264">
        <v>2</v>
      </c>
      <c r="BP96" s="264">
        <v>30</v>
      </c>
      <c r="BQ96" s="264">
        <v>3</v>
      </c>
      <c r="BR96" s="264">
        <v>27</v>
      </c>
      <c r="BS96" s="264">
        <v>14</v>
      </c>
      <c r="BT96" s="264">
        <v>18</v>
      </c>
      <c r="BU96" s="264">
        <v>7</v>
      </c>
      <c r="BV96" s="264">
        <v>6</v>
      </c>
      <c r="BW96" s="264">
        <v>7</v>
      </c>
      <c r="BX96" s="264">
        <v>20</v>
      </c>
      <c r="BY96" s="264">
        <v>16</v>
      </c>
      <c r="BZ96" s="264">
        <v>34</v>
      </c>
      <c r="CA96" s="264">
        <v>17</v>
      </c>
      <c r="CB96" s="264">
        <v>11</v>
      </c>
      <c r="CC96" s="264">
        <v>9</v>
      </c>
      <c r="CD96" s="264">
        <v>19</v>
      </c>
      <c r="CE96" s="264">
        <v>14</v>
      </c>
      <c r="CF96" s="264">
        <v>11</v>
      </c>
      <c r="CG96" s="264">
        <v>8</v>
      </c>
      <c r="CH96" s="174">
        <v>14</v>
      </c>
      <c r="CI96" s="174">
        <v>18</v>
      </c>
      <c r="CJ96" s="174">
        <v>5</v>
      </c>
      <c r="CK96" s="174">
        <v>14</v>
      </c>
      <c r="CL96" s="174">
        <v>7</v>
      </c>
      <c r="CM96" s="174">
        <v>53</v>
      </c>
      <c r="CN96" s="174">
        <v>22</v>
      </c>
      <c r="CO96" s="173">
        <v>47</v>
      </c>
      <c r="CP96" s="173"/>
      <c r="CQ96" s="173"/>
      <c r="CR96" s="173"/>
      <c r="CS96" s="13">
        <f t="shared" si="5"/>
        <v>86</v>
      </c>
      <c r="CT96" s="14">
        <f t="shared" si="6"/>
        <v>1651</v>
      </c>
      <c r="CU96" s="15">
        <f t="shared" si="8"/>
        <v>17.945652173913043</v>
      </c>
      <c r="CV96" s="14">
        <f t="shared" si="7"/>
        <v>748</v>
      </c>
      <c r="CW96" s="15">
        <f t="shared" si="9"/>
        <v>20.216216216216218</v>
      </c>
      <c r="CX96" s="16"/>
      <c r="CY96" s="16"/>
    </row>
    <row r="97" spans="1:103" ht="13.75" customHeight="1" x14ac:dyDescent="0.15">
      <c r="A97" s="10" t="s">
        <v>107</v>
      </c>
      <c r="B97" s="263"/>
      <c r="C97" s="263"/>
      <c r="D97" s="263"/>
      <c r="E97" s="263"/>
      <c r="F97" s="263"/>
      <c r="G97" s="263"/>
      <c r="H97" s="263"/>
      <c r="I97" s="263"/>
      <c r="J97" s="263"/>
      <c r="K97" s="11">
        <v>2</v>
      </c>
      <c r="L97" s="263"/>
      <c r="M97" s="263"/>
      <c r="N97" s="263"/>
      <c r="O97" s="264">
        <v>1</v>
      </c>
      <c r="P97" s="263"/>
      <c r="Q97" s="263"/>
      <c r="R97" s="263"/>
      <c r="S97" s="263"/>
      <c r="T97" s="263"/>
      <c r="U97" s="263"/>
      <c r="V97" s="263"/>
      <c r="W97" s="263"/>
      <c r="X97" s="263"/>
      <c r="Y97" s="263"/>
      <c r="Z97" s="263"/>
      <c r="AA97" s="263"/>
      <c r="AB97" s="263"/>
      <c r="AC97" s="263"/>
      <c r="AD97" s="263"/>
      <c r="AE97" s="263"/>
      <c r="AF97" s="263"/>
      <c r="AG97" s="263"/>
      <c r="AH97" s="263"/>
      <c r="AI97" s="263"/>
      <c r="AJ97" s="263"/>
      <c r="AK97" s="263"/>
      <c r="AL97" s="263"/>
      <c r="AM97" s="263"/>
      <c r="AN97" s="263"/>
      <c r="AO97" s="263"/>
      <c r="AP97" s="263"/>
      <c r="AQ97" s="263"/>
      <c r="AR97" s="263"/>
      <c r="AS97" s="263"/>
      <c r="AT97" s="263"/>
      <c r="AU97" s="263"/>
      <c r="AV97" s="263"/>
      <c r="AW97" s="263"/>
      <c r="AX97" s="263"/>
      <c r="AY97" s="263"/>
      <c r="AZ97" s="263"/>
      <c r="BA97" s="263"/>
      <c r="BB97" s="263"/>
      <c r="BC97" s="263"/>
      <c r="BD97" s="263"/>
      <c r="BE97" s="263"/>
      <c r="BF97" s="263"/>
      <c r="BG97" s="263"/>
      <c r="BH97" s="264">
        <v>1</v>
      </c>
      <c r="BI97" s="11">
        <v>2</v>
      </c>
      <c r="BJ97" s="263"/>
      <c r="BK97" s="263"/>
      <c r="BL97" s="263"/>
      <c r="BM97" s="263"/>
      <c r="BN97" s="264">
        <v>1</v>
      </c>
      <c r="BO97" s="263"/>
      <c r="BP97" s="263"/>
      <c r="BQ97" s="263"/>
      <c r="BR97" s="264">
        <v>1</v>
      </c>
      <c r="BS97" s="20"/>
      <c r="BT97" s="263"/>
      <c r="BU97" s="263"/>
      <c r="BV97" s="264">
        <v>1</v>
      </c>
      <c r="BW97" s="263"/>
      <c r="BX97" s="263"/>
      <c r="BY97" s="263"/>
      <c r="BZ97" s="263"/>
      <c r="CA97" s="263"/>
      <c r="CB97" s="263"/>
      <c r="CC97" s="263"/>
      <c r="CD97" s="263"/>
      <c r="CE97" s="263"/>
      <c r="CF97" s="263"/>
      <c r="CG97" s="263"/>
      <c r="CH97" s="173"/>
      <c r="CI97" s="18">
        <v>1</v>
      </c>
      <c r="CJ97" s="173"/>
      <c r="CK97" s="173"/>
      <c r="CL97" s="18">
        <v>1</v>
      </c>
      <c r="CM97" s="18"/>
      <c r="CN97" s="18"/>
      <c r="CO97" s="173"/>
      <c r="CP97" s="173"/>
      <c r="CQ97" s="173"/>
      <c r="CR97" s="173"/>
      <c r="CS97" s="13">
        <f t="shared" si="5"/>
        <v>9</v>
      </c>
      <c r="CT97" s="14">
        <f t="shared" si="6"/>
        <v>11</v>
      </c>
      <c r="CU97" s="15">
        <f t="shared" si="8"/>
        <v>0.11956521739130435</v>
      </c>
      <c r="CV97" s="14">
        <f t="shared" si="7"/>
        <v>8</v>
      </c>
      <c r="CW97" s="15">
        <f t="shared" si="9"/>
        <v>0.21621621621621623</v>
      </c>
      <c r="CX97" s="16"/>
      <c r="CY97" s="16"/>
    </row>
    <row r="98" spans="1:103" ht="13.75" customHeight="1" x14ac:dyDescent="0.15">
      <c r="A98" s="10" t="s">
        <v>108</v>
      </c>
      <c r="B98" s="263"/>
      <c r="C98" s="263"/>
      <c r="D98" s="263"/>
      <c r="E98" s="263"/>
      <c r="F98" s="263"/>
      <c r="G98" s="263"/>
      <c r="H98" s="263"/>
      <c r="I98" s="263"/>
      <c r="J98" s="263"/>
      <c r="K98" s="263"/>
      <c r="L98" s="263"/>
      <c r="M98" s="263"/>
      <c r="N98" s="263"/>
      <c r="O98" s="263"/>
      <c r="P98" s="263"/>
      <c r="Q98" s="263"/>
      <c r="R98" s="263"/>
      <c r="S98" s="263"/>
      <c r="T98" s="263"/>
      <c r="U98" s="263"/>
      <c r="V98" s="263"/>
      <c r="W98" s="263"/>
      <c r="X98" s="263"/>
      <c r="Y98" s="263"/>
      <c r="Z98" s="263"/>
      <c r="AA98" s="263"/>
      <c r="AB98" s="263"/>
      <c r="AC98" s="263"/>
      <c r="AD98" s="263"/>
      <c r="AE98" s="263"/>
      <c r="AF98" s="263"/>
      <c r="AG98" s="263"/>
      <c r="AH98" s="263"/>
      <c r="AI98" s="263"/>
      <c r="AJ98" s="263"/>
      <c r="AK98" s="263"/>
      <c r="AL98" s="263"/>
      <c r="AM98" s="263"/>
      <c r="AN98" s="263"/>
      <c r="AO98" s="263"/>
      <c r="AP98" s="263"/>
      <c r="AQ98" s="263"/>
      <c r="AR98" s="263"/>
      <c r="AS98" s="263"/>
      <c r="AT98" s="263"/>
      <c r="AU98" s="263"/>
      <c r="AV98" s="263"/>
      <c r="AW98" s="263"/>
      <c r="AX98" s="263"/>
      <c r="AY98" s="263"/>
      <c r="AZ98" s="263"/>
      <c r="BA98" s="263"/>
      <c r="BB98" s="263"/>
      <c r="BC98" s="263"/>
      <c r="BD98" s="263"/>
      <c r="BE98" s="263"/>
      <c r="BF98" s="263"/>
      <c r="BG98" s="263"/>
      <c r="BH98" s="263"/>
      <c r="BI98" s="263"/>
      <c r="BJ98" s="263"/>
      <c r="BK98" s="263"/>
      <c r="BL98" s="263"/>
      <c r="BM98" s="263"/>
      <c r="BN98" s="263"/>
      <c r="BO98" s="263"/>
      <c r="BP98" s="263"/>
      <c r="BQ98" s="263"/>
      <c r="BR98" s="264">
        <v>4</v>
      </c>
      <c r="BS98" s="264">
        <v>5</v>
      </c>
      <c r="BT98" s="263"/>
      <c r="BU98" s="263"/>
      <c r="BV98" s="264">
        <v>6</v>
      </c>
      <c r="BW98" s="18">
        <v>1</v>
      </c>
      <c r="BX98" s="18">
        <v>4</v>
      </c>
      <c r="BY98" s="263"/>
      <c r="BZ98" s="263"/>
      <c r="CA98" s="263"/>
      <c r="CB98" s="264">
        <v>6</v>
      </c>
      <c r="CC98" s="11">
        <v>18</v>
      </c>
      <c r="CD98" s="18">
        <v>5</v>
      </c>
      <c r="CE98" s="18">
        <v>3</v>
      </c>
      <c r="CF98" s="18">
        <v>16</v>
      </c>
      <c r="CG98" s="264">
        <v>8</v>
      </c>
      <c r="CH98" s="174">
        <v>2</v>
      </c>
      <c r="CI98" s="174">
        <v>10</v>
      </c>
      <c r="CJ98" s="174">
        <v>6</v>
      </c>
      <c r="CK98" s="174">
        <v>11</v>
      </c>
      <c r="CL98" s="242">
        <v>1</v>
      </c>
      <c r="CM98" s="242">
        <v>15</v>
      </c>
      <c r="CN98" s="242">
        <v>4</v>
      </c>
      <c r="CO98" s="261">
        <v>17</v>
      </c>
      <c r="CP98" s="24"/>
      <c r="CQ98" s="24"/>
      <c r="CR98" s="24"/>
      <c r="CS98" s="13">
        <f t="shared" si="5"/>
        <v>19</v>
      </c>
      <c r="CT98" s="14">
        <f t="shared" si="6"/>
        <v>142</v>
      </c>
      <c r="CU98" s="15">
        <f t="shared" si="8"/>
        <v>1.5434782608695652</v>
      </c>
      <c r="CV98" s="14">
        <f t="shared" si="7"/>
        <v>142</v>
      </c>
      <c r="CW98" s="15">
        <f t="shared" si="9"/>
        <v>3.8378378378378377</v>
      </c>
      <c r="CX98" s="16"/>
      <c r="CY98" s="16"/>
    </row>
    <row r="99" spans="1:103" ht="13.75" customHeight="1" x14ac:dyDescent="0.15">
      <c r="A99" s="10" t="s">
        <v>109</v>
      </c>
      <c r="B99" s="263"/>
      <c r="C99" s="263"/>
      <c r="D99" s="263"/>
      <c r="E99" s="263"/>
      <c r="F99" s="263"/>
      <c r="G99" s="263"/>
      <c r="H99" s="263"/>
      <c r="I99" s="263"/>
      <c r="J99" s="263"/>
      <c r="K99" s="263"/>
      <c r="L99" s="263"/>
      <c r="M99" s="263"/>
      <c r="N99" s="263"/>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3"/>
      <c r="AO99" s="263"/>
      <c r="AP99" s="263"/>
      <c r="AQ99" s="263"/>
      <c r="AR99" s="263"/>
      <c r="AS99" s="263"/>
      <c r="AT99" s="263"/>
      <c r="AU99" s="263"/>
      <c r="AV99" s="263"/>
      <c r="AW99" s="263"/>
      <c r="AX99" s="263"/>
      <c r="AY99" s="263"/>
      <c r="AZ99" s="263"/>
      <c r="BA99" s="263"/>
      <c r="BB99" s="263"/>
      <c r="BC99" s="263"/>
      <c r="BD99" s="263"/>
      <c r="BE99" s="263"/>
      <c r="BF99" s="263"/>
      <c r="BG99" s="263"/>
      <c r="BH99" s="263"/>
      <c r="BI99" s="263"/>
      <c r="BJ99" s="264">
        <v>1</v>
      </c>
      <c r="BK99" s="263"/>
      <c r="BL99" s="263"/>
      <c r="BM99" s="263"/>
      <c r="BN99" s="263"/>
      <c r="BO99" s="263"/>
      <c r="BP99" s="263"/>
      <c r="BQ99" s="263"/>
      <c r="BR99" s="264">
        <v>1</v>
      </c>
      <c r="BS99" s="264">
        <v>1</v>
      </c>
      <c r="BT99" s="263"/>
      <c r="BU99" s="255">
        <v>2</v>
      </c>
      <c r="BV99" s="264">
        <v>1</v>
      </c>
      <c r="BW99" s="255">
        <v>2</v>
      </c>
      <c r="BX99" s="263"/>
      <c r="BY99" s="263"/>
      <c r="BZ99" s="18">
        <v>1</v>
      </c>
      <c r="CA99" s="263"/>
      <c r="CB99" s="263"/>
      <c r="CC99" s="18">
        <v>1</v>
      </c>
      <c r="CD99" s="263"/>
      <c r="CE99" s="265" t="s">
        <v>12</v>
      </c>
      <c r="CF99" s="255">
        <v>2</v>
      </c>
      <c r="CG99" s="18">
        <v>1</v>
      </c>
      <c r="CH99" s="24"/>
      <c r="CI99" s="24"/>
      <c r="CJ99" s="18">
        <v>1</v>
      </c>
      <c r="CK99" s="24"/>
      <c r="CL99" s="24"/>
      <c r="CM99" s="253">
        <v>4</v>
      </c>
      <c r="CN99" s="24"/>
      <c r="CO99" s="24"/>
      <c r="CP99" s="24"/>
      <c r="CQ99" s="24"/>
      <c r="CR99" s="24"/>
      <c r="CS99" s="13">
        <f t="shared" si="5"/>
        <v>12</v>
      </c>
      <c r="CT99" s="14">
        <f t="shared" si="6"/>
        <v>18</v>
      </c>
      <c r="CU99" s="15">
        <f t="shared" si="8"/>
        <v>0.19565217391304349</v>
      </c>
      <c r="CV99" s="14">
        <f t="shared" si="7"/>
        <v>18</v>
      </c>
      <c r="CW99" s="15">
        <f t="shared" si="9"/>
        <v>0.48648648648648651</v>
      </c>
      <c r="CX99" s="16"/>
      <c r="CY99" s="16"/>
    </row>
    <row r="100" spans="1:103" ht="13.75" customHeight="1" x14ac:dyDescent="0.15">
      <c r="A100" s="10" t="s">
        <v>110</v>
      </c>
      <c r="B100" s="264">
        <v>1</v>
      </c>
      <c r="C100" s="263"/>
      <c r="D100" s="263"/>
      <c r="E100" s="263"/>
      <c r="F100" s="263"/>
      <c r="G100" s="263"/>
      <c r="H100" s="263"/>
      <c r="I100" s="263"/>
      <c r="J100" s="263"/>
      <c r="K100" s="263"/>
      <c r="L100" s="263"/>
      <c r="M100" s="264">
        <v>1</v>
      </c>
      <c r="N100" s="263"/>
      <c r="O100" s="263"/>
      <c r="P100" s="263"/>
      <c r="Q100" s="265" t="s">
        <v>12</v>
      </c>
      <c r="R100" s="263"/>
      <c r="S100" s="263"/>
      <c r="T100" s="263"/>
      <c r="U100" s="263"/>
      <c r="V100" s="263"/>
      <c r="W100" s="263"/>
      <c r="X100" s="263"/>
      <c r="Y100" s="263"/>
      <c r="Z100" s="263"/>
      <c r="AA100" s="263"/>
      <c r="AB100" s="263"/>
      <c r="AC100" s="263"/>
      <c r="AD100" s="263"/>
      <c r="AE100" s="263"/>
      <c r="AF100" s="263"/>
      <c r="AG100" s="263"/>
      <c r="AH100" s="263"/>
      <c r="AI100" s="263"/>
      <c r="AJ100" s="264">
        <v>1</v>
      </c>
      <c r="AK100" s="263"/>
      <c r="AL100" s="264">
        <v>1</v>
      </c>
      <c r="AM100" s="263"/>
      <c r="AN100" s="264">
        <v>1</v>
      </c>
      <c r="AO100" s="263"/>
      <c r="AP100" s="263"/>
      <c r="AQ100" s="263"/>
      <c r="AR100" s="263"/>
      <c r="AS100" s="264">
        <v>1</v>
      </c>
      <c r="AT100" s="263"/>
      <c r="AU100" s="264">
        <v>1</v>
      </c>
      <c r="AV100" s="263"/>
      <c r="AW100" s="263"/>
      <c r="AX100" s="263"/>
      <c r="AY100" s="263"/>
      <c r="AZ100" s="264">
        <v>8</v>
      </c>
      <c r="BA100" s="263"/>
      <c r="BB100" s="263"/>
      <c r="BC100" s="263"/>
      <c r="BD100" s="264">
        <v>1</v>
      </c>
      <c r="BE100" s="263"/>
      <c r="BF100" s="264">
        <v>1</v>
      </c>
      <c r="BG100" s="264">
        <v>3</v>
      </c>
      <c r="BH100" s="264">
        <v>2</v>
      </c>
      <c r="BI100" s="264">
        <v>2</v>
      </c>
      <c r="BJ100" s="264">
        <v>5</v>
      </c>
      <c r="BK100" s="264">
        <v>2</v>
      </c>
      <c r="BL100" s="264">
        <v>5</v>
      </c>
      <c r="BM100" s="264">
        <v>2</v>
      </c>
      <c r="BN100" s="264">
        <v>10</v>
      </c>
      <c r="BO100" s="264">
        <v>5</v>
      </c>
      <c r="BP100" s="264">
        <v>5</v>
      </c>
      <c r="BQ100" s="264">
        <v>2</v>
      </c>
      <c r="BR100" s="264">
        <v>24</v>
      </c>
      <c r="BS100" s="263"/>
      <c r="BT100" s="264">
        <v>10</v>
      </c>
      <c r="BU100" s="264">
        <v>8</v>
      </c>
      <c r="BV100" s="264">
        <v>3</v>
      </c>
      <c r="BW100" s="255">
        <v>67</v>
      </c>
      <c r="BX100" s="264">
        <v>4</v>
      </c>
      <c r="BY100" s="264">
        <v>16</v>
      </c>
      <c r="BZ100" s="264">
        <v>4</v>
      </c>
      <c r="CA100" s="264">
        <v>1</v>
      </c>
      <c r="CB100" s="265" t="s">
        <v>12</v>
      </c>
      <c r="CC100" s="264">
        <v>9</v>
      </c>
      <c r="CD100" s="264">
        <v>3</v>
      </c>
      <c r="CE100" s="264">
        <v>42</v>
      </c>
      <c r="CF100" s="264">
        <v>31</v>
      </c>
      <c r="CG100" s="264">
        <v>8</v>
      </c>
      <c r="CH100" s="174">
        <v>3</v>
      </c>
      <c r="CI100" s="174">
        <v>5</v>
      </c>
      <c r="CJ100" s="174">
        <v>4</v>
      </c>
      <c r="CK100" s="174">
        <v>26</v>
      </c>
      <c r="CL100" s="174">
        <v>1</v>
      </c>
      <c r="CM100" s="244">
        <v>75</v>
      </c>
      <c r="CN100" s="174">
        <v>21</v>
      </c>
      <c r="CO100" s="173">
        <v>69</v>
      </c>
      <c r="CP100" s="173"/>
      <c r="CQ100" s="173"/>
      <c r="CR100" s="173"/>
      <c r="CS100" s="13">
        <f t="shared" si="5"/>
        <v>43</v>
      </c>
      <c r="CT100" s="14">
        <f t="shared" si="6"/>
        <v>494</v>
      </c>
      <c r="CU100" s="15">
        <f t="shared" si="8"/>
        <v>5.3695652173913047</v>
      </c>
      <c r="CV100" s="14">
        <f t="shared" si="7"/>
        <v>478</v>
      </c>
      <c r="CW100" s="15">
        <f t="shared" si="9"/>
        <v>12.918918918918919</v>
      </c>
      <c r="CX100" s="16"/>
      <c r="CY100" s="16"/>
    </row>
    <row r="101" spans="1:103" ht="13.75" customHeight="1" x14ac:dyDescent="0.15">
      <c r="A101" s="10" t="s">
        <v>111</v>
      </c>
      <c r="B101" s="263"/>
      <c r="C101" s="263"/>
      <c r="D101" s="263"/>
      <c r="E101" s="263"/>
      <c r="F101" s="263"/>
      <c r="G101" s="263"/>
      <c r="H101" s="263"/>
      <c r="I101" s="263"/>
      <c r="J101" s="263"/>
      <c r="K101" s="263"/>
      <c r="L101" s="263"/>
      <c r="M101" s="263"/>
      <c r="N101" s="263"/>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11">
        <v>1</v>
      </c>
      <c r="AK101" s="263"/>
      <c r="AL101" s="263"/>
      <c r="AM101" s="263"/>
      <c r="AN101" s="263"/>
      <c r="AO101" s="263"/>
      <c r="AP101" s="263"/>
      <c r="AQ101" s="263"/>
      <c r="AR101" s="263"/>
      <c r="AS101" s="263"/>
      <c r="AT101" s="263"/>
      <c r="AU101" s="263"/>
      <c r="AV101" s="263"/>
      <c r="AW101" s="263"/>
      <c r="AX101" s="263"/>
      <c r="AY101" s="263"/>
      <c r="AZ101" s="263"/>
      <c r="BA101" s="263"/>
      <c r="BB101" s="263"/>
      <c r="BC101" s="263"/>
      <c r="BD101" s="263"/>
      <c r="BE101" s="263"/>
      <c r="BF101" s="11">
        <v>1</v>
      </c>
      <c r="BG101" s="263"/>
      <c r="BH101" s="263"/>
      <c r="BI101" s="263"/>
      <c r="BJ101" s="263"/>
      <c r="BK101" s="263"/>
      <c r="BL101" s="263"/>
      <c r="BM101" s="263"/>
      <c r="BN101" s="263"/>
      <c r="BO101" s="263"/>
      <c r="BP101" s="263"/>
      <c r="BQ101" s="263"/>
      <c r="BR101" s="263"/>
      <c r="BS101" s="263"/>
      <c r="BT101" s="263"/>
      <c r="BU101" s="263"/>
      <c r="BV101" s="263"/>
      <c r="BW101" s="263"/>
      <c r="BX101" s="263"/>
      <c r="BY101" s="263"/>
      <c r="BZ101" s="263"/>
      <c r="CA101" s="263"/>
      <c r="CB101" s="263"/>
      <c r="CC101" s="263"/>
      <c r="CD101" s="263"/>
      <c r="CE101" s="263"/>
      <c r="CF101" s="263"/>
      <c r="CG101" s="263"/>
      <c r="CH101" s="173"/>
      <c r="CI101" s="173"/>
      <c r="CJ101" s="173"/>
      <c r="CK101" s="173"/>
      <c r="CL101" s="173"/>
      <c r="CM101" s="173"/>
      <c r="CN101" s="173"/>
      <c r="CO101" s="173"/>
      <c r="CP101" s="173"/>
      <c r="CQ101" s="173"/>
      <c r="CR101" s="173"/>
      <c r="CS101" s="13">
        <f t="shared" si="5"/>
        <v>2</v>
      </c>
      <c r="CT101" s="14">
        <f t="shared" si="6"/>
        <v>2</v>
      </c>
      <c r="CU101" s="15">
        <f t="shared" si="8"/>
        <v>2.1739130434782608E-2</v>
      </c>
      <c r="CV101" s="14">
        <f t="shared" si="7"/>
        <v>1</v>
      </c>
      <c r="CW101" s="15">
        <f t="shared" si="9"/>
        <v>2.7027027027027029E-2</v>
      </c>
      <c r="CX101" s="16"/>
      <c r="CY101" s="16"/>
    </row>
    <row r="102" spans="1:103" ht="13.75" customHeight="1" x14ac:dyDescent="0.15">
      <c r="A102" s="10" t="s">
        <v>112</v>
      </c>
      <c r="B102" s="263"/>
      <c r="C102" s="263"/>
      <c r="D102" s="263"/>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263"/>
      <c r="AP102" s="263"/>
      <c r="AQ102" s="263"/>
      <c r="AR102" s="263"/>
      <c r="AS102" s="263"/>
      <c r="AT102" s="263"/>
      <c r="AU102" s="263"/>
      <c r="AV102" s="11">
        <v>1</v>
      </c>
      <c r="AW102" s="263"/>
      <c r="AX102" s="263"/>
      <c r="AY102" s="263"/>
      <c r="AZ102" s="263"/>
      <c r="BA102" s="263"/>
      <c r="BB102" s="263"/>
      <c r="BC102" s="263"/>
      <c r="BD102" s="263"/>
      <c r="BE102" s="263"/>
      <c r="BF102" s="11">
        <v>1</v>
      </c>
      <c r="BG102" s="265" t="s">
        <v>47</v>
      </c>
      <c r="BH102" s="263"/>
      <c r="BI102" s="263"/>
      <c r="BJ102" s="263"/>
      <c r="BK102" s="263"/>
      <c r="BL102" s="263"/>
      <c r="BM102" s="263"/>
      <c r="BN102" s="263"/>
      <c r="BO102" s="263"/>
      <c r="BP102" s="263"/>
      <c r="BQ102" s="263"/>
      <c r="BR102" s="263"/>
      <c r="BS102" s="263"/>
      <c r="BT102" s="263"/>
      <c r="BU102" s="11">
        <v>1</v>
      </c>
      <c r="BV102" s="263"/>
      <c r="BW102" s="263"/>
      <c r="BX102" s="263"/>
      <c r="BY102" s="263"/>
      <c r="BZ102" s="263"/>
      <c r="CA102" s="263"/>
      <c r="CB102" s="263"/>
      <c r="CC102" s="263"/>
      <c r="CD102" s="263"/>
      <c r="CE102" s="263"/>
      <c r="CF102" s="263"/>
      <c r="CG102" s="263"/>
      <c r="CH102" s="173"/>
      <c r="CI102" s="173"/>
      <c r="CJ102" s="173"/>
      <c r="CK102" s="173"/>
      <c r="CL102" s="173"/>
      <c r="CM102" s="173"/>
      <c r="CN102" s="173"/>
      <c r="CO102" s="173"/>
      <c r="CP102" s="173"/>
      <c r="CQ102" s="173"/>
      <c r="CR102" s="173"/>
      <c r="CS102" s="13">
        <f t="shared" si="5"/>
        <v>3</v>
      </c>
      <c r="CT102" s="14">
        <f t="shared" si="6"/>
        <v>3</v>
      </c>
      <c r="CU102" s="15">
        <f t="shared" si="8"/>
        <v>3.2608695652173912E-2</v>
      </c>
      <c r="CV102" s="14">
        <f t="shared" si="7"/>
        <v>2</v>
      </c>
      <c r="CW102" s="15">
        <f t="shared" si="9"/>
        <v>5.4054054054054057E-2</v>
      </c>
      <c r="CX102" s="16"/>
      <c r="CY102" s="16"/>
    </row>
    <row r="103" spans="1:103" ht="13.75" customHeight="1" x14ac:dyDescent="0.15">
      <c r="A103" s="10" t="s">
        <v>113</v>
      </c>
      <c r="B103" s="264">
        <v>8</v>
      </c>
      <c r="C103" s="264">
        <v>20</v>
      </c>
      <c r="D103" s="264">
        <v>200</v>
      </c>
      <c r="E103" s="264">
        <v>1</v>
      </c>
      <c r="F103" s="263"/>
      <c r="G103" s="263"/>
      <c r="H103" s="264">
        <v>1</v>
      </c>
      <c r="I103" s="264">
        <v>150</v>
      </c>
      <c r="J103" s="264">
        <v>225</v>
      </c>
      <c r="K103" s="264">
        <v>570</v>
      </c>
      <c r="L103" s="264">
        <v>812</v>
      </c>
      <c r="M103" s="264">
        <v>10</v>
      </c>
      <c r="N103" s="264">
        <v>23</v>
      </c>
      <c r="O103" s="264">
        <v>72</v>
      </c>
      <c r="P103" s="264">
        <v>11</v>
      </c>
      <c r="Q103" s="264">
        <v>20</v>
      </c>
      <c r="R103" s="264">
        <v>434</v>
      </c>
      <c r="S103" s="264">
        <v>84</v>
      </c>
      <c r="T103" s="264">
        <v>27</v>
      </c>
      <c r="U103" s="264">
        <v>43</v>
      </c>
      <c r="V103" s="263"/>
      <c r="W103" s="264">
        <v>1</v>
      </c>
      <c r="X103" s="264">
        <v>25</v>
      </c>
      <c r="Y103" s="264">
        <v>70</v>
      </c>
      <c r="Z103" s="264">
        <v>250</v>
      </c>
      <c r="AA103" s="264">
        <v>253</v>
      </c>
      <c r="AB103" s="264">
        <v>250</v>
      </c>
      <c r="AC103" s="264">
        <v>118</v>
      </c>
      <c r="AD103" s="264">
        <v>53</v>
      </c>
      <c r="AE103" s="264">
        <v>150</v>
      </c>
      <c r="AF103" s="264">
        <v>50</v>
      </c>
      <c r="AG103" s="264">
        <v>50</v>
      </c>
      <c r="AH103" s="264">
        <v>120</v>
      </c>
      <c r="AI103" s="264">
        <v>120</v>
      </c>
      <c r="AJ103" s="264">
        <v>100</v>
      </c>
      <c r="AK103" s="264">
        <v>260</v>
      </c>
      <c r="AL103" s="264">
        <v>250</v>
      </c>
      <c r="AM103" s="264">
        <v>250</v>
      </c>
      <c r="AN103" s="264">
        <v>75</v>
      </c>
      <c r="AO103" s="264">
        <v>190</v>
      </c>
      <c r="AP103" s="264">
        <v>190</v>
      </c>
      <c r="AQ103" s="264">
        <v>33</v>
      </c>
      <c r="AR103" s="264">
        <v>150</v>
      </c>
      <c r="AS103" s="264">
        <v>464</v>
      </c>
      <c r="AT103" s="264">
        <v>391</v>
      </c>
      <c r="AU103" s="264">
        <v>47</v>
      </c>
      <c r="AV103" s="264">
        <v>65</v>
      </c>
      <c r="AW103" s="264">
        <v>155</v>
      </c>
      <c r="AX103" s="264">
        <v>520</v>
      </c>
      <c r="AY103" s="264">
        <v>751</v>
      </c>
      <c r="AZ103" s="264">
        <v>609</v>
      </c>
      <c r="BA103" s="264">
        <v>325</v>
      </c>
      <c r="BB103" s="264">
        <v>442</v>
      </c>
      <c r="BC103" s="264">
        <v>951</v>
      </c>
      <c r="BD103" s="264">
        <v>919</v>
      </c>
      <c r="BE103" s="264">
        <v>550</v>
      </c>
      <c r="BF103" s="264">
        <v>1680</v>
      </c>
      <c r="BG103" s="264">
        <v>1685</v>
      </c>
      <c r="BH103" s="264">
        <v>961</v>
      </c>
      <c r="BI103" s="264">
        <v>2978</v>
      </c>
      <c r="BJ103" s="264">
        <v>3910</v>
      </c>
      <c r="BK103" s="264">
        <v>2625</v>
      </c>
      <c r="BL103" s="11">
        <v>4570</v>
      </c>
      <c r="BM103" s="264">
        <v>1374</v>
      </c>
      <c r="BN103" s="264">
        <v>3017</v>
      </c>
      <c r="BO103" s="264">
        <v>4403</v>
      </c>
      <c r="BP103" s="264">
        <v>2810</v>
      </c>
      <c r="BQ103" s="264">
        <v>1860</v>
      </c>
      <c r="BR103" s="264">
        <v>2218</v>
      </c>
      <c r="BS103" s="264">
        <v>1964</v>
      </c>
      <c r="BT103" s="264">
        <v>2306</v>
      </c>
      <c r="BU103" s="264">
        <v>3743</v>
      </c>
      <c r="BV103" s="264">
        <v>1131</v>
      </c>
      <c r="BW103" s="264">
        <v>1593</v>
      </c>
      <c r="BX103" s="264">
        <v>1854</v>
      </c>
      <c r="BY103" s="264">
        <v>2892</v>
      </c>
      <c r="BZ103" s="264">
        <v>1334</v>
      </c>
      <c r="CA103" s="264">
        <v>1931</v>
      </c>
      <c r="CB103" s="264">
        <v>2183</v>
      </c>
      <c r="CC103" s="264">
        <v>520</v>
      </c>
      <c r="CD103" s="264">
        <v>830</v>
      </c>
      <c r="CE103" s="264">
        <v>1698</v>
      </c>
      <c r="CF103" s="264">
        <v>1590</v>
      </c>
      <c r="CG103" s="264">
        <v>1338</v>
      </c>
      <c r="CH103" s="174">
        <v>529</v>
      </c>
      <c r="CI103" s="174">
        <v>1362</v>
      </c>
      <c r="CJ103" s="174">
        <v>421</v>
      </c>
      <c r="CK103" s="174">
        <v>1473</v>
      </c>
      <c r="CL103" s="174">
        <v>1781</v>
      </c>
      <c r="CM103" s="174">
        <v>1060</v>
      </c>
      <c r="CN103" s="174">
        <v>424</v>
      </c>
      <c r="CO103" s="173">
        <v>322</v>
      </c>
      <c r="CP103" s="173"/>
      <c r="CQ103" s="173"/>
      <c r="CR103" s="173"/>
      <c r="CS103" s="13">
        <f t="shared" si="5"/>
        <v>89</v>
      </c>
      <c r="CT103" s="14">
        <f t="shared" si="6"/>
        <v>80278</v>
      </c>
      <c r="CU103" s="15">
        <f t="shared" si="8"/>
        <v>872.58695652173913</v>
      </c>
      <c r="CV103" s="14">
        <f t="shared" si="7"/>
        <v>68920</v>
      </c>
      <c r="CW103" s="15">
        <f t="shared" si="9"/>
        <v>1862.7027027027027</v>
      </c>
      <c r="CX103" s="16"/>
      <c r="CY103" s="16"/>
    </row>
    <row r="104" spans="1:103" ht="13.75" customHeight="1" x14ac:dyDescent="0.15">
      <c r="A104" s="10" t="s">
        <v>114</v>
      </c>
      <c r="B104" s="263"/>
      <c r="C104" s="263"/>
      <c r="D104" s="263"/>
      <c r="E104" s="263"/>
      <c r="F104" s="263"/>
      <c r="G104" s="263"/>
      <c r="H104" s="263"/>
      <c r="I104" s="263"/>
      <c r="J104" s="263"/>
      <c r="K104" s="263"/>
      <c r="L104" s="263"/>
      <c r="M104" s="263"/>
      <c r="N104" s="263"/>
      <c r="O104" s="263"/>
      <c r="P104" s="263"/>
      <c r="Q104" s="263"/>
      <c r="R104" s="263"/>
      <c r="S104" s="263"/>
      <c r="T104" s="263"/>
      <c r="U104" s="263"/>
      <c r="V104" s="263"/>
      <c r="W104" s="263"/>
      <c r="X104" s="263"/>
      <c r="Y104" s="263"/>
      <c r="Z104" s="263"/>
      <c r="AA104" s="263"/>
      <c r="AB104" s="263"/>
      <c r="AC104" s="263"/>
      <c r="AD104" s="263"/>
      <c r="AE104" s="263"/>
      <c r="AF104" s="263"/>
      <c r="AG104" s="263"/>
      <c r="AH104" s="263"/>
      <c r="AI104" s="263"/>
      <c r="AJ104" s="263"/>
      <c r="AK104" s="263"/>
      <c r="AL104" s="263"/>
      <c r="AM104" s="263"/>
      <c r="AN104" s="263"/>
      <c r="AO104" s="263"/>
      <c r="AP104" s="263"/>
      <c r="AQ104" s="263"/>
      <c r="AR104" s="263"/>
      <c r="AS104" s="263"/>
      <c r="AT104" s="263"/>
      <c r="AU104" s="263"/>
      <c r="AV104" s="263"/>
      <c r="AW104" s="263"/>
      <c r="AX104" s="263"/>
      <c r="AY104" s="263"/>
      <c r="AZ104" s="263"/>
      <c r="BA104" s="263"/>
      <c r="BB104" s="263"/>
      <c r="BC104" s="263"/>
      <c r="BD104" s="263"/>
      <c r="BE104" s="264">
        <v>1</v>
      </c>
      <c r="BF104" s="263"/>
      <c r="BG104" s="263"/>
      <c r="BH104" s="263"/>
      <c r="BI104" s="263"/>
      <c r="BJ104" s="263"/>
      <c r="BK104" s="263"/>
      <c r="BL104" s="263"/>
      <c r="BM104" s="263"/>
      <c r="BN104" s="263"/>
      <c r="BO104" s="263"/>
      <c r="BP104" s="263"/>
      <c r="BQ104" s="263"/>
      <c r="BR104" s="263"/>
      <c r="BS104" s="263"/>
      <c r="BT104" s="263"/>
      <c r="BU104" s="263"/>
      <c r="BV104" s="263"/>
      <c r="BW104" s="11">
        <v>4</v>
      </c>
      <c r="BX104" s="263"/>
      <c r="BY104" s="263"/>
      <c r="BZ104" s="263"/>
      <c r="CA104" s="263"/>
      <c r="CB104" s="263"/>
      <c r="CC104" s="263"/>
      <c r="CD104" s="263"/>
      <c r="CE104" s="263"/>
      <c r="CF104" s="263"/>
      <c r="CG104" s="18">
        <v>1</v>
      </c>
      <c r="CH104" s="173"/>
      <c r="CI104" s="173"/>
      <c r="CJ104" s="173"/>
      <c r="CK104" s="173"/>
      <c r="CL104" s="173"/>
      <c r="CM104" s="173"/>
      <c r="CN104" s="173"/>
      <c r="CO104" s="173"/>
      <c r="CP104" s="173"/>
      <c r="CQ104" s="173"/>
      <c r="CR104" s="173"/>
      <c r="CS104" s="13">
        <f t="shared" si="5"/>
        <v>3</v>
      </c>
      <c r="CT104" s="14">
        <f t="shared" si="6"/>
        <v>6</v>
      </c>
      <c r="CU104" s="15">
        <f t="shared" si="8"/>
        <v>6.5217391304347824E-2</v>
      </c>
      <c r="CV104" s="14">
        <f t="shared" si="7"/>
        <v>6</v>
      </c>
      <c r="CW104" s="15">
        <f t="shared" si="9"/>
        <v>0.16216216216216217</v>
      </c>
      <c r="CX104" s="16"/>
      <c r="CY104" s="16"/>
    </row>
    <row r="105" spans="1:103" ht="13.75" customHeight="1" x14ac:dyDescent="0.15">
      <c r="A105" s="10" t="s">
        <v>115</v>
      </c>
      <c r="B105" s="264">
        <v>1</v>
      </c>
      <c r="C105" s="263"/>
      <c r="D105" s="263"/>
      <c r="E105" s="264">
        <v>1</v>
      </c>
      <c r="F105" s="263"/>
      <c r="G105" s="263"/>
      <c r="H105" s="263"/>
      <c r="I105" s="263"/>
      <c r="J105" s="263"/>
      <c r="K105" s="263"/>
      <c r="L105" s="263"/>
      <c r="M105" s="263"/>
      <c r="N105" s="263"/>
      <c r="O105" s="263"/>
      <c r="P105" s="263"/>
      <c r="Q105" s="263"/>
      <c r="R105" s="264">
        <v>33</v>
      </c>
      <c r="S105" s="264">
        <v>1</v>
      </c>
      <c r="T105" s="263"/>
      <c r="U105" s="263"/>
      <c r="V105" s="263"/>
      <c r="W105" s="263"/>
      <c r="X105" s="263"/>
      <c r="Y105" s="263"/>
      <c r="Z105" s="264">
        <v>3</v>
      </c>
      <c r="AA105" s="263"/>
      <c r="AB105" s="263"/>
      <c r="AC105" s="263"/>
      <c r="AD105" s="263"/>
      <c r="AE105" s="263"/>
      <c r="AF105" s="263"/>
      <c r="AG105" s="263"/>
      <c r="AH105" s="263"/>
      <c r="AI105" s="263"/>
      <c r="AJ105" s="263"/>
      <c r="AK105" s="263"/>
      <c r="AL105" s="263"/>
      <c r="AM105" s="264">
        <v>95</v>
      </c>
      <c r="AN105" s="263"/>
      <c r="AO105" s="263"/>
      <c r="AP105" s="264">
        <v>1</v>
      </c>
      <c r="AQ105" s="263"/>
      <c r="AR105" s="263"/>
      <c r="AS105" s="263"/>
      <c r="AT105" s="264">
        <v>6</v>
      </c>
      <c r="AU105" s="264">
        <v>11</v>
      </c>
      <c r="AV105" s="264">
        <v>8</v>
      </c>
      <c r="AW105" s="264">
        <v>9</v>
      </c>
      <c r="AX105" s="263"/>
      <c r="AY105" s="264">
        <v>25</v>
      </c>
      <c r="AZ105" s="264">
        <v>1</v>
      </c>
      <c r="BA105" s="263"/>
      <c r="BB105" s="263"/>
      <c r="BC105" s="264">
        <v>16</v>
      </c>
      <c r="BD105" s="264">
        <v>95</v>
      </c>
      <c r="BE105" s="264">
        <v>43</v>
      </c>
      <c r="BF105" s="264">
        <v>18</v>
      </c>
      <c r="BG105" s="264">
        <v>85</v>
      </c>
      <c r="BH105" s="264">
        <v>130</v>
      </c>
      <c r="BI105" s="264">
        <v>1</v>
      </c>
      <c r="BJ105" s="264">
        <v>172</v>
      </c>
      <c r="BK105" s="263"/>
      <c r="BL105" s="264">
        <v>35</v>
      </c>
      <c r="BM105" s="264">
        <v>146</v>
      </c>
      <c r="BN105" s="264">
        <v>9</v>
      </c>
      <c r="BO105" s="264">
        <v>21</v>
      </c>
      <c r="BP105" s="264">
        <v>42</v>
      </c>
      <c r="BQ105" s="264">
        <v>39</v>
      </c>
      <c r="BR105" s="264">
        <v>169</v>
      </c>
      <c r="BS105" s="264">
        <v>91</v>
      </c>
      <c r="BT105" s="264">
        <v>25</v>
      </c>
      <c r="BU105" s="264">
        <v>19</v>
      </c>
      <c r="BV105" s="264">
        <v>7</v>
      </c>
      <c r="BW105" s="11">
        <v>231</v>
      </c>
      <c r="BX105" s="263"/>
      <c r="BY105" s="264">
        <v>20</v>
      </c>
      <c r="BZ105" s="264">
        <v>121</v>
      </c>
      <c r="CA105" s="264">
        <v>51</v>
      </c>
      <c r="CB105" s="264">
        <v>15</v>
      </c>
      <c r="CC105" s="264">
        <v>180</v>
      </c>
      <c r="CD105" s="264">
        <v>1</v>
      </c>
      <c r="CE105" s="264">
        <v>19</v>
      </c>
      <c r="CF105" s="264">
        <v>41</v>
      </c>
      <c r="CG105" s="264">
        <v>19</v>
      </c>
      <c r="CH105" s="173"/>
      <c r="CI105" s="174">
        <v>15</v>
      </c>
      <c r="CJ105" s="174">
        <v>15</v>
      </c>
      <c r="CK105" s="174">
        <v>190</v>
      </c>
      <c r="CL105" s="174">
        <v>2</v>
      </c>
      <c r="CM105" s="174">
        <v>8</v>
      </c>
      <c r="CN105" s="174"/>
      <c r="CO105" s="173">
        <v>32</v>
      </c>
      <c r="CP105" s="173"/>
      <c r="CQ105" s="173"/>
      <c r="CR105" s="173"/>
      <c r="CS105" s="13">
        <f t="shared" si="5"/>
        <v>48</v>
      </c>
      <c r="CT105" s="14">
        <f t="shared" si="6"/>
        <v>2318</v>
      </c>
      <c r="CU105" s="15">
        <f t="shared" si="8"/>
        <v>25.195652173913043</v>
      </c>
      <c r="CV105" s="14">
        <f t="shared" si="7"/>
        <v>2012</v>
      </c>
      <c r="CW105" s="15">
        <f t="shared" si="9"/>
        <v>54.378378378378379</v>
      </c>
      <c r="CX105" s="16"/>
      <c r="CY105" s="16"/>
    </row>
    <row r="106" spans="1:103" ht="13.75" customHeight="1" x14ac:dyDescent="0.15">
      <c r="A106" s="10" t="s">
        <v>116</v>
      </c>
      <c r="B106" s="263"/>
      <c r="C106" s="263"/>
      <c r="D106" s="263"/>
      <c r="E106" s="263"/>
      <c r="F106" s="263"/>
      <c r="G106" s="263"/>
      <c r="H106" s="263"/>
      <c r="I106" s="263"/>
      <c r="J106" s="263"/>
      <c r="K106" s="264">
        <v>10</v>
      </c>
      <c r="L106" s="263"/>
      <c r="M106" s="263"/>
      <c r="N106" s="263"/>
      <c r="O106" s="263"/>
      <c r="P106" s="263"/>
      <c r="Q106" s="263"/>
      <c r="R106" s="263"/>
      <c r="S106" s="263"/>
      <c r="T106" s="263"/>
      <c r="U106" s="263"/>
      <c r="V106" s="263"/>
      <c r="W106" s="263"/>
      <c r="X106" s="263"/>
      <c r="Y106" s="263"/>
      <c r="Z106" s="263"/>
      <c r="AA106" s="263"/>
      <c r="AB106" s="263"/>
      <c r="AC106" s="263"/>
      <c r="AD106" s="263"/>
      <c r="AE106" s="264">
        <v>3</v>
      </c>
      <c r="AF106" s="263"/>
      <c r="AG106" s="263"/>
      <c r="AH106" s="263"/>
      <c r="AI106" s="263"/>
      <c r="AJ106" s="263"/>
      <c r="AK106" s="263"/>
      <c r="AL106" s="263"/>
      <c r="AM106" s="263"/>
      <c r="AN106" s="263"/>
      <c r="AO106" s="263"/>
      <c r="AP106" s="263"/>
      <c r="AQ106" s="263"/>
      <c r="AR106" s="263"/>
      <c r="AS106" s="263"/>
      <c r="AT106" s="263"/>
      <c r="AU106" s="263"/>
      <c r="AV106" s="263"/>
      <c r="AW106" s="263"/>
      <c r="AX106" s="263"/>
      <c r="AY106" s="263"/>
      <c r="AZ106" s="263"/>
      <c r="BA106" s="263"/>
      <c r="BB106" s="263"/>
      <c r="BC106" s="264">
        <v>4</v>
      </c>
      <c r="BD106" s="263"/>
      <c r="BE106" s="263"/>
      <c r="BF106" s="263"/>
      <c r="BG106" s="263"/>
      <c r="BH106" s="263"/>
      <c r="BI106" s="263"/>
      <c r="BJ106" s="263"/>
      <c r="BK106" s="264">
        <v>2</v>
      </c>
      <c r="BL106" s="263"/>
      <c r="BM106" s="11">
        <v>11</v>
      </c>
      <c r="BN106" s="263"/>
      <c r="BO106" s="263"/>
      <c r="BP106" s="264">
        <v>1</v>
      </c>
      <c r="BQ106" s="264">
        <v>8</v>
      </c>
      <c r="BR106" s="263"/>
      <c r="BS106" s="263"/>
      <c r="BT106" s="264">
        <v>3</v>
      </c>
      <c r="BU106" s="264">
        <v>2</v>
      </c>
      <c r="BV106" s="263"/>
      <c r="BW106" s="263"/>
      <c r="BX106" s="264">
        <v>2</v>
      </c>
      <c r="BY106" s="264">
        <v>1</v>
      </c>
      <c r="BZ106" s="263"/>
      <c r="CA106" s="263"/>
      <c r="CB106" s="263"/>
      <c r="CC106" s="264">
        <v>8</v>
      </c>
      <c r="CD106" s="263"/>
      <c r="CE106" s="263"/>
      <c r="CF106" s="263"/>
      <c r="CG106" s="264">
        <v>3</v>
      </c>
      <c r="CH106" s="173"/>
      <c r="CI106" s="173"/>
      <c r="CJ106" s="174">
        <v>1</v>
      </c>
      <c r="CK106" s="173"/>
      <c r="CL106" s="173"/>
      <c r="CM106" s="173"/>
      <c r="CN106" s="173"/>
      <c r="CO106" s="173"/>
      <c r="CP106" s="173"/>
      <c r="CQ106" s="173"/>
      <c r="CR106" s="173"/>
      <c r="CS106" s="13">
        <f t="shared" si="5"/>
        <v>14</v>
      </c>
      <c r="CT106" s="14">
        <f t="shared" si="6"/>
        <v>59</v>
      </c>
      <c r="CU106" s="15">
        <f t="shared" si="8"/>
        <v>0.64130434782608692</v>
      </c>
      <c r="CV106" s="14">
        <f t="shared" si="7"/>
        <v>42</v>
      </c>
      <c r="CW106" s="15">
        <f t="shared" si="9"/>
        <v>1.1351351351351351</v>
      </c>
      <c r="CX106" s="16"/>
      <c r="CY106" s="16"/>
    </row>
    <row r="107" spans="1:103" ht="13.75" customHeight="1" x14ac:dyDescent="0.15">
      <c r="A107" s="10" t="s">
        <v>117</v>
      </c>
      <c r="B107" s="264">
        <v>150</v>
      </c>
      <c r="C107" s="264">
        <v>300</v>
      </c>
      <c r="D107" s="263"/>
      <c r="E107" s="265" t="s">
        <v>12</v>
      </c>
      <c r="F107" s="263"/>
      <c r="G107" s="263"/>
      <c r="H107" s="263"/>
      <c r="I107" s="263"/>
      <c r="J107" s="264">
        <v>630</v>
      </c>
      <c r="K107" s="264">
        <v>1095</v>
      </c>
      <c r="L107" s="264">
        <v>1000</v>
      </c>
      <c r="M107" s="263"/>
      <c r="N107" s="263"/>
      <c r="O107" s="264">
        <v>542</v>
      </c>
      <c r="P107" s="263"/>
      <c r="Q107" s="263"/>
      <c r="R107" s="263"/>
      <c r="S107" s="264">
        <v>1</v>
      </c>
      <c r="T107" s="264">
        <v>47</v>
      </c>
      <c r="U107" s="263"/>
      <c r="V107" s="263"/>
      <c r="W107" s="263"/>
      <c r="X107" s="263"/>
      <c r="Y107" s="263"/>
      <c r="Z107" s="263"/>
      <c r="AA107" s="263"/>
      <c r="AB107" s="264">
        <v>150</v>
      </c>
      <c r="AC107" s="264">
        <v>1130</v>
      </c>
      <c r="AD107" s="264">
        <v>250</v>
      </c>
      <c r="AE107" s="264">
        <v>275</v>
      </c>
      <c r="AF107" s="263"/>
      <c r="AG107" s="263"/>
      <c r="AH107" s="263"/>
      <c r="AI107" s="263"/>
      <c r="AJ107" s="263"/>
      <c r="AK107" s="264">
        <v>13</v>
      </c>
      <c r="AL107" s="264">
        <v>50</v>
      </c>
      <c r="AM107" s="264">
        <v>30</v>
      </c>
      <c r="AN107" s="263"/>
      <c r="AO107" s="263"/>
      <c r="AP107" s="264">
        <v>145</v>
      </c>
      <c r="AQ107" s="263"/>
      <c r="AR107" s="263"/>
      <c r="AS107" s="263"/>
      <c r="AT107" s="263"/>
      <c r="AU107" s="264">
        <v>48</v>
      </c>
      <c r="AV107" s="264">
        <v>730</v>
      </c>
      <c r="AW107" s="264">
        <v>11</v>
      </c>
      <c r="AX107" s="263"/>
      <c r="AY107" s="264">
        <v>529</v>
      </c>
      <c r="AZ107" s="263"/>
      <c r="BA107" s="263"/>
      <c r="BB107" s="263"/>
      <c r="BC107" s="264">
        <v>630</v>
      </c>
      <c r="BD107" s="264">
        <v>402</v>
      </c>
      <c r="BE107" s="264">
        <v>703</v>
      </c>
      <c r="BF107" s="264">
        <v>45</v>
      </c>
      <c r="BG107" s="264">
        <v>17</v>
      </c>
      <c r="BH107" s="264">
        <v>1</v>
      </c>
      <c r="BI107" s="263"/>
      <c r="BJ107" s="263"/>
      <c r="BK107" s="264">
        <v>792</v>
      </c>
      <c r="BL107" s="263"/>
      <c r="BM107" s="264">
        <v>99</v>
      </c>
      <c r="BN107" s="264">
        <v>750</v>
      </c>
      <c r="BO107" s="264">
        <v>4600</v>
      </c>
      <c r="BP107" s="264">
        <v>73</v>
      </c>
      <c r="BQ107" s="264">
        <v>537</v>
      </c>
      <c r="BR107" s="265" t="s">
        <v>12</v>
      </c>
      <c r="BS107" s="264">
        <v>221</v>
      </c>
      <c r="BT107" s="264">
        <v>838</v>
      </c>
      <c r="BU107" s="18">
        <v>1753</v>
      </c>
      <c r="BV107" s="264">
        <v>87</v>
      </c>
      <c r="BW107" s="264">
        <v>585</v>
      </c>
      <c r="BX107" s="11">
        <v>4934</v>
      </c>
      <c r="BY107" s="264">
        <v>1523</v>
      </c>
      <c r="BZ107" s="264">
        <v>2274</v>
      </c>
      <c r="CA107" s="264">
        <v>28</v>
      </c>
      <c r="CB107" s="264">
        <v>5</v>
      </c>
      <c r="CC107" s="264">
        <v>628</v>
      </c>
      <c r="CD107" s="265" t="s">
        <v>12</v>
      </c>
      <c r="CE107" s="264">
        <v>610</v>
      </c>
      <c r="CF107" s="264">
        <v>889</v>
      </c>
      <c r="CG107" s="264">
        <v>624</v>
      </c>
      <c r="CH107" s="174">
        <v>80</v>
      </c>
      <c r="CI107" s="174">
        <v>25</v>
      </c>
      <c r="CJ107" s="174">
        <v>303</v>
      </c>
      <c r="CK107" s="174">
        <v>1</v>
      </c>
      <c r="CL107" s="174">
        <v>102</v>
      </c>
      <c r="CM107" s="251" t="s">
        <v>13</v>
      </c>
      <c r="CN107" s="174">
        <v>302</v>
      </c>
      <c r="CO107" s="173"/>
      <c r="CP107" s="173"/>
      <c r="CQ107" s="173"/>
      <c r="CR107" s="173"/>
      <c r="CS107" s="13">
        <f t="shared" si="5"/>
        <v>52</v>
      </c>
      <c r="CT107" s="14">
        <f t="shared" si="6"/>
        <v>31587</v>
      </c>
      <c r="CU107" s="15">
        <f t="shared" si="8"/>
        <v>343.33695652173913</v>
      </c>
      <c r="CV107" s="14">
        <f t="shared" si="7"/>
        <v>23429</v>
      </c>
      <c r="CW107" s="15">
        <f t="shared" si="9"/>
        <v>633.21621621621625</v>
      </c>
      <c r="CX107" s="16"/>
      <c r="CY107" s="16"/>
    </row>
    <row r="108" spans="1:103" ht="13.75" customHeight="1" x14ac:dyDescent="0.15">
      <c r="A108" s="10" t="s">
        <v>118</v>
      </c>
      <c r="B108" s="263"/>
      <c r="C108" s="263"/>
      <c r="D108" s="263"/>
      <c r="E108" s="263"/>
      <c r="F108" s="263"/>
      <c r="G108" s="263"/>
      <c r="H108" s="263"/>
      <c r="I108" s="263"/>
      <c r="J108" s="263"/>
      <c r="K108" s="263"/>
      <c r="L108" s="263"/>
      <c r="M108" s="263"/>
      <c r="N108" s="263"/>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3"/>
      <c r="AP108" s="263"/>
      <c r="AQ108" s="263"/>
      <c r="AR108" s="263"/>
      <c r="AS108" s="263"/>
      <c r="AT108" s="263"/>
      <c r="AU108" s="263"/>
      <c r="AV108" s="263"/>
      <c r="AW108" s="263"/>
      <c r="AX108" s="263"/>
      <c r="AY108" s="263"/>
      <c r="AZ108" s="263"/>
      <c r="BA108" s="263"/>
      <c r="BB108" s="263"/>
      <c r="BC108" s="263"/>
      <c r="BD108" s="263"/>
      <c r="BE108" s="263"/>
      <c r="BF108" s="263"/>
      <c r="BG108" s="11">
        <v>1</v>
      </c>
      <c r="BH108" s="263"/>
      <c r="BI108" s="263"/>
      <c r="BJ108" s="263"/>
      <c r="BK108" s="11">
        <v>1</v>
      </c>
      <c r="BL108" s="263"/>
      <c r="BM108" s="263"/>
      <c r="BN108" s="263"/>
      <c r="BO108" s="263"/>
      <c r="BP108" s="263"/>
      <c r="BQ108" s="263"/>
      <c r="BR108" s="263"/>
      <c r="BS108" s="263"/>
      <c r="BT108" s="263"/>
      <c r="BU108" s="263"/>
      <c r="BV108" s="263"/>
      <c r="BW108" s="263"/>
      <c r="BX108" s="263"/>
      <c r="BY108" s="263"/>
      <c r="BZ108" s="263"/>
      <c r="CA108" s="263"/>
      <c r="CB108" s="263"/>
      <c r="CC108" s="263"/>
      <c r="CD108" s="263"/>
      <c r="CE108" s="263"/>
      <c r="CF108" s="263"/>
      <c r="CG108" s="263"/>
      <c r="CH108" s="173"/>
      <c r="CI108" s="173"/>
      <c r="CJ108" s="173"/>
      <c r="CK108" s="18">
        <v>1</v>
      </c>
      <c r="CL108" s="173"/>
      <c r="CM108" s="26">
        <v>1</v>
      </c>
      <c r="CN108" s="173"/>
      <c r="CO108" s="173"/>
      <c r="CP108" s="173"/>
      <c r="CQ108" s="173"/>
      <c r="CR108" s="173"/>
      <c r="CS108" s="13">
        <f t="shared" si="5"/>
        <v>4</v>
      </c>
      <c r="CT108" s="14">
        <f t="shared" si="6"/>
        <v>4</v>
      </c>
      <c r="CU108" s="15">
        <f t="shared" si="8"/>
        <v>4.3478260869565216E-2</v>
      </c>
      <c r="CV108" s="14">
        <f t="shared" si="7"/>
        <v>4</v>
      </c>
      <c r="CW108" s="15">
        <f t="shared" si="9"/>
        <v>0.10810810810810811</v>
      </c>
      <c r="CX108" s="16"/>
      <c r="CY108" s="16"/>
    </row>
    <row r="109" spans="1:103" ht="13.75" customHeight="1" x14ac:dyDescent="0.15">
      <c r="A109" s="10" t="s">
        <v>119</v>
      </c>
      <c r="B109" s="263"/>
      <c r="C109" s="263"/>
      <c r="D109" s="263"/>
      <c r="E109" s="263"/>
      <c r="F109" s="263"/>
      <c r="G109" s="263"/>
      <c r="H109" s="263"/>
      <c r="I109" s="263"/>
      <c r="J109" s="263"/>
      <c r="K109" s="263"/>
      <c r="L109" s="263"/>
      <c r="M109" s="263"/>
      <c r="N109" s="263"/>
      <c r="O109" s="263"/>
      <c r="P109" s="263"/>
      <c r="Q109" s="263"/>
      <c r="R109" s="263"/>
      <c r="S109" s="263"/>
      <c r="T109" s="263"/>
      <c r="U109" s="263"/>
      <c r="V109" s="263"/>
      <c r="W109" s="263"/>
      <c r="X109" s="263"/>
      <c r="Y109" s="263"/>
      <c r="Z109" s="263"/>
      <c r="AA109" s="263"/>
      <c r="AB109" s="263"/>
      <c r="AC109" s="263"/>
      <c r="AD109" s="263"/>
      <c r="AE109" s="263"/>
      <c r="AF109" s="263"/>
      <c r="AG109" s="263"/>
      <c r="AH109" s="263"/>
      <c r="AI109" s="263"/>
      <c r="AJ109" s="263"/>
      <c r="AK109" s="263"/>
      <c r="AL109" s="263"/>
      <c r="AM109" s="263"/>
      <c r="AN109" s="263"/>
      <c r="AO109" s="263"/>
      <c r="AP109" s="263"/>
      <c r="AQ109" s="263"/>
      <c r="AR109" s="263"/>
      <c r="AS109" s="263"/>
      <c r="AT109" s="263"/>
      <c r="AU109" s="263"/>
      <c r="AV109" s="263"/>
      <c r="AW109" s="263"/>
      <c r="AX109" s="263"/>
      <c r="AY109" s="263"/>
      <c r="AZ109" s="263"/>
      <c r="BA109" s="263"/>
      <c r="BB109" s="263"/>
      <c r="BC109" s="263"/>
      <c r="BD109" s="263"/>
      <c r="BE109" s="263"/>
      <c r="BF109" s="263"/>
      <c r="BG109" s="20"/>
      <c r="BH109" s="263"/>
      <c r="BI109" s="263"/>
      <c r="BJ109" s="263"/>
      <c r="BK109" s="20"/>
      <c r="BL109" s="263"/>
      <c r="BM109" s="263"/>
      <c r="BN109" s="263"/>
      <c r="BO109" s="263"/>
      <c r="BP109" s="263"/>
      <c r="BQ109" s="263"/>
      <c r="BR109" s="263"/>
      <c r="BS109" s="263"/>
      <c r="BT109" s="263"/>
      <c r="BU109" s="263"/>
      <c r="BV109" s="263"/>
      <c r="BW109" s="263"/>
      <c r="BX109" s="263"/>
      <c r="BY109" s="263"/>
      <c r="BZ109" s="11">
        <v>1</v>
      </c>
      <c r="CA109" s="263"/>
      <c r="CB109" s="263"/>
      <c r="CC109" s="263"/>
      <c r="CD109" s="263"/>
      <c r="CE109" s="263"/>
      <c r="CF109" s="263"/>
      <c r="CG109" s="263"/>
      <c r="CH109" s="173"/>
      <c r="CI109" s="173"/>
      <c r="CJ109" s="173"/>
      <c r="CK109" s="173"/>
      <c r="CL109" s="173"/>
      <c r="CM109" s="173"/>
      <c r="CN109" s="173"/>
      <c r="CO109" s="173"/>
      <c r="CP109" s="173"/>
      <c r="CQ109" s="173"/>
      <c r="CR109" s="173"/>
      <c r="CS109" s="13">
        <f t="shared" si="5"/>
        <v>1</v>
      </c>
      <c r="CT109" s="14">
        <f t="shared" si="6"/>
        <v>1</v>
      </c>
      <c r="CU109" s="15">
        <f t="shared" si="8"/>
        <v>1.0869565217391304E-2</v>
      </c>
      <c r="CV109" s="14">
        <f t="shared" si="7"/>
        <v>1</v>
      </c>
      <c r="CW109" s="15">
        <f t="shared" si="9"/>
        <v>2.7027027027027029E-2</v>
      </c>
      <c r="CX109" s="16"/>
      <c r="CY109" s="16"/>
    </row>
    <row r="110" spans="1:103" ht="13.75" customHeight="1" x14ac:dyDescent="0.15">
      <c r="A110" s="10" t="s">
        <v>120</v>
      </c>
      <c r="B110" s="263"/>
      <c r="C110" s="263"/>
      <c r="D110" s="263"/>
      <c r="E110" s="263"/>
      <c r="F110" s="263"/>
      <c r="G110" s="263"/>
      <c r="H110" s="263"/>
      <c r="I110" s="263"/>
      <c r="J110" s="263"/>
      <c r="K110" s="263"/>
      <c r="L110" s="263"/>
      <c r="M110" s="263"/>
      <c r="N110" s="263"/>
      <c r="O110" s="263"/>
      <c r="P110" s="263"/>
      <c r="Q110" s="263"/>
      <c r="R110" s="263"/>
      <c r="S110" s="263"/>
      <c r="T110" s="263"/>
      <c r="U110" s="263"/>
      <c r="V110" s="263"/>
      <c r="W110" s="263"/>
      <c r="X110" s="263"/>
      <c r="Y110" s="263"/>
      <c r="Z110" s="263"/>
      <c r="AA110" s="263"/>
      <c r="AB110" s="263"/>
      <c r="AC110" s="263"/>
      <c r="AD110" s="263"/>
      <c r="AE110" s="263"/>
      <c r="AF110" s="263"/>
      <c r="AG110" s="263"/>
      <c r="AH110" s="263"/>
      <c r="AI110" s="263"/>
      <c r="AJ110" s="263"/>
      <c r="AK110" s="263"/>
      <c r="AL110" s="263"/>
      <c r="AM110" s="263"/>
      <c r="AN110" s="18">
        <v>1</v>
      </c>
      <c r="AO110" s="263"/>
      <c r="AP110" s="263"/>
      <c r="AQ110" s="263"/>
      <c r="AR110" s="263"/>
      <c r="AS110" s="263"/>
      <c r="AT110" s="263"/>
      <c r="AU110" s="263"/>
      <c r="AV110" s="263"/>
      <c r="AW110" s="263"/>
      <c r="AX110" s="263"/>
      <c r="AY110" s="263"/>
      <c r="AZ110" s="263"/>
      <c r="BA110" s="263"/>
      <c r="BB110" s="263"/>
      <c r="BC110" s="263"/>
      <c r="BD110" s="18">
        <v>1</v>
      </c>
      <c r="BE110" s="263"/>
      <c r="BF110" s="263"/>
      <c r="BG110" s="263"/>
      <c r="BH110" s="263"/>
      <c r="BI110" s="263"/>
      <c r="BJ110" s="263"/>
      <c r="BK110" s="263"/>
      <c r="BL110" s="263"/>
      <c r="BM110" s="263"/>
      <c r="BN110" s="263"/>
      <c r="BO110" s="263"/>
      <c r="BP110" s="263"/>
      <c r="BQ110" s="263"/>
      <c r="BR110" s="263"/>
      <c r="BS110" s="263"/>
      <c r="BT110" s="263"/>
      <c r="BU110" s="263"/>
      <c r="BV110" s="263"/>
      <c r="BW110" s="263"/>
      <c r="BX110" s="263"/>
      <c r="BY110" s="18">
        <v>2</v>
      </c>
      <c r="BZ110" s="263"/>
      <c r="CA110" s="263"/>
      <c r="CB110" s="263"/>
      <c r="CC110" s="11">
        <v>3</v>
      </c>
      <c r="CD110" s="263"/>
      <c r="CE110" s="263"/>
      <c r="CF110" s="263"/>
      <c r="CG110" s="263"/>
      <c r="CH110" s="173"/>
      <c r="CI110" s="173"/>
      <c r="CJ110" s="173"/>
      <c r="CK110" s="18">
        <v>1</v>
      </c>
      <c r="CL110" s="173"/>
      <c r="CM110" s="173"/>
      <c r="CN110" s="173"/>
      <c r="CO110" s="24">
        <v>1</v>
      </c>
      <c r="CP110" s="173"/>
      <c r="CQ110" s="173"/>
      <c r="CR110" s="173"/>
      <c r="CS110" s="13">
        <f t="shared" si="5"/>
        <v>6</v>
      </c>
      <c r="CT110" s="14">
        <f t="shared" si="6"/>
        <v>9</v>
      </c>
      <c r="CU110" s="15">
        <f t="shared" si="8"/>
        <v>9.7826086956521743E-2</v>
      </c>
      <c r="CV110" s="14">
        <f t="shared" si="7"/>
        <v>7</v>
      </c>
      <c r="CW110" s="15">
        <f t="shared" si="9"/>
        <v>0.1891891891891892</v>
      </c>
      <c r="CX110" s="16"/>
      <c r="CY110" s="16"/>
    </row>
    <row r="111" spans="1:103" ht="13.75" customHeight="1" x14ac:dyDescent="0.15">
      <c r="A111" s="10" t="s">
        <v>121</v>
      </c>
      <c r="B111" s="263"/>
      <c r="C111" s="263"/>
      <c r="D111" s="263"/>
      <c r="E111" s="263"/>
      <c r="F111" s="263"/>
      <c r="G111" s="263"/>
      <c r="H111" s="263"/>
      <c r="I111" s="263"/>
      <c r="J111" s="263"/>
      <c r="K111" s="263"/>
      <c r="L111" s="263"/>
      <c r="M111" s="263"/>
      <c r="N111" s="263"/>
      <c r="O111" s="263"/>
      <c r="P111" s="263"/>
      <c r="Q111" s="263"/>
      <c r="R111" s="263"/>
      <c r="S111" s="263"/>
      <c r="T111" s="263"/>
      <c r="U111" s="263"/>
      <c r="V111" s="263"/>
      <c r="W111" s="263"/>
      <c r="X111" s="263"/>
      <c r="Y111" s="263"/>
      <c r="Z111" s="263"/>
      <c r="AA111" s="263"/>
      <c r="AB111" s="263"/>
      <c r="AC111" s="263"/>
      <c r="AD111" s="263"/>
      <c r="AE111" s="263"/>
      <c r="AF111" s="263"/>
      <c r="AG111" s="263"/>
      <c r="AH111" s="263"/>
      <c r="AI111" s="263"/>
      <c r="AJ111" s="263"/>
      <c r="AK111" s="263"/>
      <c r="AL111" s="263"/>
      <c r="AM111" s="263"/>
      <c r="AN111" s="263"/>
      <c r="AO111" s="263"/>
      <c r="AP111" s="263"/>
      <c r="AQ111" s="263"/>
      <c r="AR111" s="263"/>
      <c r="AS111" s="263"/>
      <c r="AT111" s="263"/>
      <c r="AU111" s="263"/>
      <c r="AV111" s="263"/>
      <c r="AW111" s="263"/>
      <c r="AX111" s="263"/>
      <c r="AY111" s="263"/>
      <c r="AZ111" s="263"/>
      <c r="BA111" s="263"/>
      <c r="BB111" s="263"/>
      <c r="BC111" s="263"/>
      <c r="BD111" s="263"/>
      <c r="BE111" s="263"/>
      <c r="BF111" s="263"/>
      <c r="BG111" s="263"/>
      <c r="BH111" s="263"/>
      <c r="BI111" s="11">
        <v>1</v>
      </c>
      <c r="BJ111" s="263"/>
      <c r="BK111" s="263"/>
      <c r="BL111" s="263"/>
      <c r="BM111" s="265" t="s">
        <v>47</v>
      </c>
      <c r="BN111" s="263"/>
      <c r="BO111" s="263"/>
      <c r="BP111" s="263"/>
      <c r="BQ111" s="263"/>
      <c r="BR111" s="263"/>
      <c r="BS111" s="263"/>
      <c r="BT111" s="11">
        <v>1</v>
      </c>
      <c r="BU111" s="263"/>
      <c r="BV111" s="263"/>
      <c r="BW111" s="263"/>
      <c r="BX111" s="11">
        <v>1</v>
      </c>
      <c r="BY111" s="11">
        <v>1</v>
      </c>
      <c r="BZ111" s="263"/>
      <c r="CA111" s="263"/>
      <c r="CB111" s="263"/>
      <c r="CC111" s="263"/>
      <c r="CD111" s="263"/>
      <c r="CE111" s="263"/>
      <c r="CF111" s="263"/>
      <c r="CG111" s="263"/>
      <c r="CH111" s="173"/>
      <c r="CI111" s="173"/>
      <c r="CJ111" s="173"/>
      <c r="CK111" s="173"/>
      <c r="CL111" s="173"/>
      <c r="CM111" s="173"/>
      <c r="CN111" s="173"/>
      <c r="CO111" s="173"/>
      <c r="CP111" s="173"/>
      <c r="CQ111" s="173"/>
      <c r="CR111" s="173"/>
      <c r="CS111" s="13">
        <f t="shared" si="5"/>
        <v>4</v>
      </c>
      <c r="CT111" s="14">
        <f t="shared" si="6"/>
        <v>4</v>
      </c>
      <c r="CU111" s="15">
        <f t="shared" si="8"/>
        <v>4.3478260869565216E-2</v>
      </c>
      <c r="CV111" s="14">
        <f t="shared" si="7"/>
        <v>4</v>
      </c>
      <c r="CW111" s="15">
        <f t="shared" si="9"/>
        <v>0.10810810810810811</v>
      </c>
      <c r="CX111" s="16"/>
      <c r="CY111" s="16"/>
    </row>
    <row r="112" spans="1:103" ht="13.75" customHeight="1" x14ac:dyDescent="0.15">
      <c r="A112" s="10" t="s">
        <v>122</v>
      </c>
      <c r="B112" s="264">
        <v>4</v>
      </c>
      <c r="C112" s="264">
        <v>15</v>
      </c>
      <c r="D112" s="264">
        <v>19</v>
      </c>
      <c r="E112" s="264">
        <v>6</v>
      </c>
      <c r="F112" s="263"/>
      <c r="G112" s="263"/>
      <c r="H112" s="264">
        <v>1</v>
      </c>
      <c r="I112" s="264">
        <v>105</v>
      </c>
      <c r="J112" s="264">
        <v>17</v>
      </c>
      <c r="K112" s="264">
        <v>110</v>
      </c>
      <c r="L112" s="264">
        <v>304</v>
      </c>
      <c r="M112" s="264">
        <v>3</v>
      </c>
      <c r="N112" s="264">
        <v>36</v>
      </c>
      <c r="O112" s="264">
        <v>74</v>
      </c>
      <c r="P112" s="264">
        <v>2</v>
      </c>
      <c r="Q112" s="264">
        <v>46</v>
      </c>
      <c r="R112" s="264">
        <v>78</v>
      </c>
      <c r="S112" s="264">
        <v>45</v>
      </c>
      <c r="T112" s="264">
        <v>30</v>
      </c>
      <c r="U112" s="264">
        <v>1</v>
      </c>
      <c r="V112" s="264">
        <v>1</v>
      </c>
      <c r="W112" s="264">
        <v>3</v>
      </c>
      <c r="X112" s="264">
        <v>36</v>
      </c>
      <c r="Y112" s="264">
        <v>1</v>
      </c>
      <c r="Z112" s="264">
        <v>72</v>
      </c>
      <c r="AA112" s="264">
        <v>163</v>
      </c>
      <c r="AB112" s="264">
        <v>129</v>
      </c>
      <c r="AC112" s="264">
        <v>9</v>
      </c>
      <c r="AD112" s="264">
        <v>15</v>
      </c>
      <c r="AE112" s="11">
        <v>820</v>
      </c>
      <c r="AF112" s="264">
        <v>4</v>
      </c>
      <c r="AG112" s="264">
        <v>83</v>
      </c>
      <c r="AH112" s="264">
        <v>50</v>
      </c>
      <c r="AI112" s="264">
        <v>250</v>
      </c>
      <c r="AJ112" s="264">
        <v>82</v>
      </c>
      <c r="AK112" s="264">
        <v>13</v>
      </c>
      <c r="AL112" s="264">
        <v>13</v>
      </c>
      <c r="AM112" s="264">
        <v>88</v>
      </c>
      <c r="AN112" s="264">
        <v>70</v>
      </c>
      <c r="AO112" s="264">
        <v>118</v>
      </c>
      <c r="AP112" s="264">
        <v>81</v>
      </c>
      <c r="AQ112" s="264">
        <v>68</v>
      </c>
      <c r="AR112" s="264">
        <v>118</v>
      </c>
      <c r="AS112" s="264">
        <v>27</v>
      </c>
      <c r="AT112" s="264">
        <v>97</v>
      </c>
      <c r="AU112" s="264">
        <v>2</v>
      </c>
      <c r="AV112" s="264">
        <v>174</v>
      </c>
      <c r="AW112" s="264">
        <v>13</v>
      </c>
      <c r="AX112" s="264">
        <v>72</v>
      </c>
      <c r="AY112" s="264">
        <v>29</v>
      </c>
      <c r="AZ112" s="264">
        <v>137</v>
      </c>
      <c r="BA112" s="264">
        <v>94</v>
      </c>
      <c r="BB112" s="264">
        <v>29</v>
      </c>
      <c r="BC112" s="264">
        <v>49</v>
      </c>
      <c r="BD112" s="264">
        <v>174</v>
      </c>
      <c r="BE112" s="264">
        <v>209</v>
      </c>
      <c r="BF112" s="264">
        <v>216</v>
      </c>
      <c r="BG112" s="264">
        <v>229</v>
      </c>
      <c r="BH112" s="264">
        <v>112</v>
      </c>
      <c r="BI112" s="264">
        <v>642</v>
      </c>
      <c r="BJ112" s="264">
        <v>220</v>
      </c>
      <c r="BK112" s="264">
        <v>516</v>
      </c>
      <c r="BL112" s="264">
        <v>756</v>
      </c>
      <c r="BM112" s="264">
        <v>547</v>
      </c>
      <c r="BN112" s="264">
        <v>134</v>
      </c>
      <c r="BO112" s="264">
        <v>225</v>
      </c>
      <c r="BP112" s="264">
        <v>188</v>
      </c>
      <c r="BQ112" s="264">
        <v>454</v>
      </c>
      <c r="BR112" s="264">
        <v>210</v>
      </c>
      <c r="BS112" s="264">
        <v>116</v>
      </c>
      <c r="BT112" s="264">
        <v>665</v>
      </c>
      <c r="BU112" s="264">
        <v>330</v>
      </c>
      <c r="BV112" s="264">
        <v>365</v>
      </c>
      <c r="BW112" s="264">
        <v>267</v>
      </c>
      <c r="BX112" s="264">
        <v>274</v>
      </c>
      <c r="BY112" s="264">
        <v>300</v>
      </c>
      <c r="BZ112" s="264">
        <v>447</v>
      </c>
      <c r="CA112" s="264">
        <v>411</v>
      </c>
      <c r="CB112" s="264">
        <v>499</v>
      </c>
      <c r="CC112" s="264">
        <v>192</v>
      </c>
      <c r="CD112" s="264">
        <v>80</v>
      </c>
      <c r="CE112" s="264">
        <v>167</v>
      </c>
      <c r="CF112" s="264">
        <v>447</v>
      </c>
      <c r="CG112" s="264">
        <v>216</v>
      </c>
      <c r="CH112" s="174">
        <v>64</v>
      </c>
      <c r="CI112" s="174">
        <v>129</v>
      </c>
      <c r="CJ112" s="174">
        <v>151</v>
      </c>
      <c r="CK112" s="174">
        <v>147</v>
      </c>
      <c r="CL112" s="174">
        <v>88</v>
      </c>
      <c r="CM112" s="174">
        <v>238</v>
      </c>
      <c r="CN112" s="174">
        <v>104</v>
      </c>
      <c r="CO112" s="173">
        <v>145</v>
      </c>
      <c r="CP112" s="173"/>
      <c r="CQ112" s="173"/>
      <c r="CR112" s="173"/>
      <c r="CS112" s="13">
        <f t="shared" si="5"/>
        <v>90</v>
      </c>
      <c r="CT112" s="14">
        <f t="shared" si="6"/>
        <v>14580</v>
      </c>
      <c r="CU112" s="15">
        <f t="shared" si="8"/>
        <v>158.47826086956522</v>
      </c>
      <c r="CV112" s="14">
        <f t="shared" si="7"/>
        <v>10500</v>
      </c>
      <c r="CW112" s="15">
        <f t="shared" si="9"/>
        <v>283.7837837837838</v>
      </c>
      <c r="CX112" s="16"/>
      <c r="CY112" s="16"/>
    </row>
    <row r="113" spans="1:103" ht="13.75" customHeight="1" x14ac:dyDescent="0.15">
      <c r="A113" s="10" t="s">
        <v>123</v>
      </c>
      <c r="B113" s="263"/>
      <c r="C113" s="263"/>
      <c r="D113" s="263"/>
      <c r="E113" s="263"/>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B113" s="263"/>
      <c r="AC113" s="263"/>
      <c r="AD113" s="263"/>
      <c r="AE113" s="263"/>
      <c r="AF113" s="263"/>
      <c r="AG113" s="263"/>
      <c r="AH113" s="263"/>
      <c r="AI113" s="263"/>
      <c r="AJ113" s="263"/>
      <c r="AK113" s="263"/>
      <c r="AL113" s="263"/>
      <c r="AM113" s="263"/>
      <c r="AN113" s="263"/>
      <c r="AO113" s="263"/>
      <c r="AP113" s="263"/>
      <c r="AQ113" s="263"/>
      <c r="AR113" s="263"/>
      <c r="AS113" s="263"/>
      <c r="AT113" s="263"/>
      <c r="AU113" s="263"/>
      <c r="AV113" s="263"/>
      <c r="AW113" s="263"/>
      <c r="AX113" s="263"/>
      <c r="AY113" s="263"/>
      <c r="AZ113" s="263"/>
      <c r="BA113" s="263"/>
      <c r="BB113" s="263"/>
      <c r="BC113" s="263"/>
      <c r="BD113" s="263"/>
      <c r="BE113" s="263"/>
      <c r="BF113" s="263"/>
      <c r="BG113" s="263"/>
      <c r="BH113" s="263"/>
      <c r="BI113" s="263"/>
      <c r="BJ113" s="263"/>
      <c r="BK113" s="11">
        <v>2</v>
      </c>
      <c r="BL113" s="263"/>
      <c r="BM113" s="263"/>
      <c r="BN113" s="263"/>
      <c r="BO113" s="263"/>
      <c r="BP113" s="263"/>
      <c r="BQ113" s="263"/>
      <c r="BR113" s="263"/>
      <c r="BS113" s="263"/>
      <c r="BT113" s="263"/>
      <c r="BU113" s="263"/>
      <c r="BV113" s="263"/>
      <c r="BW113" s="263"/>
      <c r="BX113" s="263"/>
      <c r="BY113" s="263"/>
      <c r="BZ113" s="263"/>
      <c r="CA113" s="263"/>
      <c r="CB113" s="263"/>
      <c r="CC113" s="263"/>
      <c r="CD113" s="263"/>
      <c r="CE113" s="18">
        <v>1</v>
      </c>
      <c r="CF113" s="263"/>
      <c r="CG113" s="18">
        <v>1</v>
      </c>
      <c r="CH113" s="173"/>
      <c r="CI113" s="173"/>
      <c r="CJ113" s="11">
        <v>2</v>
      </c>
      <c r="CK113" s="11">
        <v>2</v>
      </c>
      <c r="CL113" s="173"/>
      <c r="CM113" s="173"/>
      <c r="CN113" s="173"/>
      <c r="CO113" s="173"/>
      <c r="CP113" s="173"/>
      <c r="CQ113" s="173"/>
      <c r="CR113" s="173"/>
      <c r="CS113" s="13">
        <f t="shared" si="5"/>
        <v>5</v>
      </c>
      <c r="CT113" s="14">
        <f t="shared" si="6"/>
        <v>8</v>
      </c>
      <c r="CU113" s="15">
        <f t="shared" si="8"/>
        <v>8.6956521739130432E-2</v>
      </c>
      <c r="CV113" s="14">
        <f t="shared" si="7"/>
        <v>8</v>
      </c>
      <c r="CW113" s="15">
        <f t="shared" si="9"/>
        <v>0.21621621621621623</v>
      </c>
      <c r="CX113" s="16"/>
      <c r="CY113" s="16"/>
    </row>
    <row r="114" spans="1:103" ht="13.75" customHeight="1" x14ac:dyDescent="0.15">
      <c r="A114" s="10" t="s">
        <v>124</v>
      </c>
      <c r="B114" s="263"/>
      <c r="C114" s="263"/>
      <c r="D114" s="263"/>
      <c r="E114" s="263"/>
      <c r="F114" s="263"/>
      <c r="G114" s="263"/>
      <c r="H114" s="263"/>
      <c r="I114" s="263"/>
      <c r="J114" s="263"/>
      <c r="K114" s="263"/>
      <c r="L114" s="263"/>
      <c r="M114" s="263"/>
      <c r="N114" s="263"/>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3"/>
      <c r="AP114" s="263"/>
      <c r="AQ114" s="263"/>
      <c r="AR114" s="263"/>
      <c r="AS114" s="263"/>
      <c r="AT114" s="263"/>
      <c r="AU114" s="263"/>
      <c r="AV114" s="263"/>
      <c r="AW114" s="263"/>
      <c r="AX114" s="263"/>
      <c r="AY114" s="263"/>
      <c r="AZ114" s="263"/>
      <c r="BA114" s="263"/>
      <c r="BB114" s="263"/>
      <c r="BC114" s="263"/>
      <c r="BD114" s="263"/>
      <c r="BE114" s="264">
        <v>1</v>
      </c>
      <c r="BF114" s="263"/>
      <c r="BG114" s="264">
        <v>2</v>
      </c>
      <c r="BH114" s="264">
        <v>1</v>
      </c>
      <c r="BI114" s="264">
        <v>1</v>
      </c>
      <c r="BJ114" s="264">
        <v>1</v>
      </c>
      <c r="BK114" s="264">
        <v>1</v>
      </c>
      <c r="BL114" s="263"/>
      <c r="BM114" s="263"/>
      <c r="BN114" s="263"/>
      <c r="BO114" s="263"/>
      <c r="BP114" s="263"/>
      <c r="BQ114" s="264">
        <v>1</v>
      </c>
      <c r="BR114" s="264">
        <v>1</v>
      </c>
      <c r="BS114" s="263"/>
      <c r="BT114" s="263"/>
      <c r="BU114" s="11">
        <v>3</v>
      </c>
      <c r="BV114" s="263"/>
      <c r="BW114" s="263"/>
      <c r="BX114" s="263"/>
      <c r="BY114" s="264">
        <v>2</v>
      </c>
      <c r="BZ114" s="264">
        <v>1</v>
      </c>
      <c r="CA114" s="263"/>
      <c r="CB114" s="263"/>
      <c r="CC114" s="265" t="s">
        <v>12</v>
      </c>
      <c r="CD114" s="263"/>
      <c r="CE114" s="263"/>
      <c r="CF114" s="263"/>
      <c r="CG114" s="263"/>
      <c r="CH114" s="173"/>
      <c r="CI114" s="174">
        <v>1</v>
      </c>
      <c r="CJ114" s="173"/>
      <c r="CK114" s="173"/>
      <c r="CL114" s="173"/>
      <c r="CM114" s="173">
        <v>1</v>
      </c>
      <c r="CN114" s="173"/>
      <c r="CO114" s="173"/>
      <c r="CP114" s="173"/>
      <c r="CQ114" s="173"/>
      <c r="CR114" s="173"/>
      <c r="CS114" s="13">
        <f t="shared" si="5"/>
        <v>13</v>
      </c>
      <c r="CT114" s="14">
        <f t="shared" si="6"/>
        <v>17</v>
      </c>
      <c r="CU114" s="15">
        <f t="shared" si="8"/>
        <v>0.18478260869565216</v>
      </c>
      <c r="CV114" s="14">
        <f t="shared" si="7"/>
        <v>17</v>
      </c>
      <c r="CW114" s="15">
        <f t="shared" si="9"/>
        <v>0.45945945945945948</v>
      </c>
      <c r="CX114" s="16"/>
      <c r="CY114" s="16"/>
    </row>
    <row r="115" spans="1:103" ht="13.75" customHeight="1" x14ac:dyDescent="0.15">
      <c r="A115" s="10" t="s">
        <v>125</v>
      </c>
      <c r="B115" s="263"/>
      <c r="C115" s="263"/>
      <c r="D115" s="263"/>
      <c r="E115" s="263"/>
      <c r="F115" s="263"/>
      <c r="G115" s="263"/>
      <c r="H115" s="263"/>
      <c r="I115" s="263"/>
      <c r="J115" s="263"/>
      <c r="K115" s="263"/>
      <c r="L115" s="263"/>
      <c r="M115" s="263"/>
      <c r="N115" s="263"/>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3"/>
      <c r="AO115" s="263"/>
      <c r="AP115" s="263"/>
      <c r="AQ115" s="263"/>
      <c r="AR115" s="263"/>
      <c r="AS115" s="263"/>
      <c r="AT115" s="263"/>
      <c r="AU115" s="263"/>
      <c r="AV115" s="263"/>
      <c r="AW115" s="263"/>
      <c r="AX115" s="263"/>
      <c r="AY115" s="263"/>
      <c r="AZ115" s="263"/>
      <c r="BA115" s="11">
        <v>1</v>
      </c>
      <c r="BB115" s="263"/>
      <c r="BC115" s="263"/>
      <c r="BD115" s="263"/>
      <c r="BE115" s="263"/>
      <c r="BF115" s="263"/>
      <c r="BG115" s="263"/>
      <c r="BH115" s="263"/>
      <c r="BI115" s="263"/>
      <c r="BJ115" s="263"/>
      <c r="BK115" s="263"/>
      <c r="BL115" s="263"/>
      <c r="BM115" s="263"/>
      <c r="BN115" s="263"/>
      <c r="BO115" s="263"/>
      <c r="BP115" s="263"/>
      <c r="BQ115" s="263"/>
      <c r="BR115" s="263"/>
      <c r="BS115" s="263"/>
      <c r="BT115" s="263"/>
      <c r="BU115" s="263"/>
      <c r="BV115" s="263"/>
      <c r="BW115" s="263"/>
      <c r="BX115" s="263"/>
      <c r="BY115" s="263"/>
      <c r="BZ115" s="263"/>
      <c r="CA115" s="263"/>
      <c r="CB115" s="263"/>
      <c r="CC115" s="263"/>
      <c r="CD115" s="263"/>
      <c r="CE115" s="263"/>
      <c r="CF115" s="263"/>
      <c r="CG115" s="263"/>
      <c r="CH115" s="173"/>
      <c r="CI115" s="173"/>
      <c r="CJ115" s="173"/>
      <c r="CK115" s="173"/>
      <c r="CL115" s="173"/>
      <c r="CM115" s="173"/>
      <c r="CN115" s="173"/>
      <c r="CO115" s="173"/>
      <c r="CP115" s="173"/>
      <c r="CQ115" s="173"/>
      <c r="CR115" s="173"/>
      <c r="CS115" s="13">
        <f t="shared" si="5"/>
        <v>1</v>
      </c>
      <c r="CT115" s="14">
        <f t="shared" si="6"/>
        <v>1</v>
      </c>
      <c r="CU115" s="15">
        <f t="shared" si="8"/>
        <v>1.0869565217391304E-2</v>
      </c>
      <c r="CV115" s="14">
        <f t="shared" si="7"/>
        <v>0</v>
      </c>
      <c r="CW115" s="15">
        <f t="shared" si="9"/>
        <v>0</v>
      </c>
      <c r="CX115" s="16"/>
      <c r="CY115" s="16"/>
    </row>
    <row r="116" spans="1:103" ht="13.75" customHeight="1" x14ac:dyDescent="0.15">
      <c r="A116" s="10" t="s">
        <v>126</v>
      </c>
      <c r="B116" s="263"/>
      <c r="C116" s="263"/>
      <c r="D116" s="263"/>
      <c r="E116" s="263"/>
      <c r="F116" s="263"/>
      <c r="G116" s="263"/>
      <c r="H116" s="263"/>
      <c r="I116" s="263"/>
      <c r="J116" s="263"/>
      <c r="K116" s="263"/>
      <c r="L116" s="263"/>
      <c r="M116" s="263"/>
      <c r="N116" s="263"/>
      <c r="O116" s="263"/>
      <c r="P116" s="263"/>
      <c r="Q116" s="263"/>
      <c r="R116" s="263"/>
      <c r="S116" s="263"/>
      <c r="T116" s="263"/>
      <c r="U116" s="263"/>
      <c r="V116" s="263"/>
      <c r="W116" s="263"/>
      <c r="X116" s="263"/>
      <c r="Y116" s="263"/>
      <c r="Z116" s="263"/>
      <c r="AA116" s="263"/>
      <c r="AB116" s="263"/>
      <c r="AC116" s="263"/>
      <c r="AD116" s="263"/>
      <c r="AE116" s="263"/>
      <c r="AF116" s="263"/>
      <c r="AG116" s="263"/>
      <c r="AH116" s="263"/>
      <c r="AI116" s="263"/>
      <c r="AJ116" s="263"/>
      <c r="AK116" s="263"/>
      <c r="AL116" s="263"/>
      <c r="AM116" s="263"/>
      <c r="AN116" s="263"/>
      <c r="AO116" s="263"/>
      <c r="AP116" s="263"/>
      <c r="AQ116" s="263"/>
      <c r="AR116" s="263"/>
      <c r="AS116" s="263"/>
      <c r="AT116" s="263"/>
      <c r="AU116" s="263"/>
      <c r="AV116" s="263"/>
      <c r="AW116" s="263"/>
      <c r="AX116" s="263"/>
      <c r="AY116" s="263"/>
      <c r="AZ116" s="263"/>
      <c r="BA116" s="263"/>
      <c r="BB116" s="263"/>
      <c r="BC116" s="263"/>
      <c r="BD116" s="263"/>
      <c r="BE116" s="263"/>
      <c r="BF116" s="263"/>
      <c r="BG116" s="263"/>
      <c r="BH116" s="263"/>
      <c r="BI116" s="263"/>
      <c r="BJ116" s="263"/>
      <c r="BK116" s="263"/>
      <c r="BL116" s="263"/>
      <c r="BM116" s="263"/>
      <c r="BN116" s="263"/>
      <c r="BO116" s="263"/>
      <c r="BP116" s="263"/>
      <c r="BQ116" s="263"/>
      <c r="BR116" s="11">
        <v>2</v>
      </c>
      <c r="BS116" s="263"/>
      <c r="BT116" s="263"/>
      <c r="BU116" s="11">
        <v>2</v>
      </c>
      <c r="BV116" s="263"/>
      <c r="BW116" s="263"/>
      <c r="BX116" s="263"/>
      <c r="BY116" s="263"/>
      <c r="BZ116" s="263"/>
      <c r="CA116" s="263"/>
      <c r="CB116" s="263"/>
      <c r="CC116" s="263"/>
      <c r="CD116" s="263"/>
      <c r="CE116" s="263"/>
      <c r="CF116" s="18">
        <v>1</v>
      </c>
      <c r="CG116" s="22"/>
      <c r="CH116" s="24"/>
      <c r="CI116" s="24"/>
      <c r="CJ116" s="173"/>
      <c r="CK116" s="24"/>
      <c r="CL116" s="24"/>
      <c r="CM116" s="24">
        <v>1</v>
      </c>
      <c r="CN116" s="24">
        <v>1</v>
      </c>
      <c r="CO116" s="24">
        <v>1</v>
      </c>
      <c r="CP116" s="24"/>
      <c r="CQ116" s="24"/>
      <c r="CR116" s="24"/>
      <c r="CS116" s="13">
        <f t="shared" si="5"/>
        <v>6</v>
      </c>
      <c r="CT116" s="14">
        <f t="shared" si="6"/>
        <v>8</v>
      </c>
      <c r="CU116" s="15">
        <f t="shared" si="8"/>
        <v>8.6956521739130432E-2</v>
      </c>
      <c r="CV116" s="14">
        <f t="shared" si="7"/>
        <v>8</v>
      </c>
      <c r="CW116" s="15">
        <f t="shared" si="9"/>
        <v>0.21621621621621623</v>
      </c>
      <c r="CX116" s="16"/>
      <c r="CY116" s="16"/>
    </row>
    <row r="117" spans="1:103" ht="13.75" customHeight="1" x14ac:dyDescent="0.15">
      <c r="A117" s="10" t="s">
        <v>127</v>
      </c>
      <c r="B117" s="263"/>
      <c r="C117" s="264">
        <v>2</v>
      </c>
      <c r="D117" s="264">
        <v>5</v>
      </c>
      <c r="E117" s="264">
        <v>9</v>
      </c>
      <c r="F117" s="263"/>
      <c r="G117" s="263"/>
      <c r="H117" s="264">
        <v>2</v>
      </c>
      <c r="I117" s="264">
        <v>2</v>
      </c>
      <c r="J117" s="264">
        <v>1</v>
      </c>
      <c r="K117" s="264">
        <v>12</v>
      </c>
      <c r="L117" s="264">
        <v>2</v>
      </c>
      <c r="M117" s="263"/>
      <c r="N117" s="264">
        <v>1</v>
      </c>
      <c r="O117" s="264">
        <v>4</v>
      </c>
      <c r="P117" s="264">
        <v>2</v>
      </c>
      <c r="Q117" s="264">
        <v>1</v>
      </c>
      <c r="R117" s="264">
        <v>13</v>
      </c>
      <c r="S117" s="264">
        <v>3</v>
      </c>
      <c r="T117" s="264">
        <v>5</v>
      </c>
      <c r="U117" s="264">
        <v>3</v>
      </c>
      <c r="V117" s="264">
        <v>1</v>
      </c>
      <c r="W117" s="263"/>
      <c r="X117" s="263"/>
      <c r="Y117" s="263"/>
      <c r="Z117" s="264">
        <v>1</v>
      </c>
      <c r="AA117" s="263"/>
      <c r="AB117" s="264">
        <v>2</v>
      </c>
      <c r="AC117" s="264">
        <v>7</v>
      </c>
      <c r="AD117" s="264">
        <v>1</v>
      </c>
      <c r="AE117" s="263"/>
      <c r="AF117" s="264">
        <v>1</v>
      </c>
      <c r="AG117" s="263"/>
      <c r="AH117" s="263"/>
      <c r="AI117" s="263"/>
      <c r="AJ117" s="264">
        <v>2</v>
      </c>
      <c r="AK117" s="263"/>
      <c r="AL117" s="264">
        <v>3</v>
      </c>
      <c r="AM117" s="264">
        <v>1</v>
      </c>
      <c r="AN117" s="265" t="s">
        <v>47</v>
      </c>
      <c r="AO117" s="264">
        <v>1</v>
      </c>
      <c r="AP117" s="265" t="s">
        <v>47</v>
      </c>
      <c r="AQ117" s="264">
        <v>1</v>
      </c>
      <c r="AR117" s="264">
        <v>9</v>
      </c>
      <c r="AS117" s="263"/>
      <c r="AT117" s="264">
        <v>2</v>
      </c>
      <c r="AU117" s="264">
        <v>2</v>
      </c>
      <c r="AV117" s="264">
        <v>4</v>
      </c>
      <c r="AW117" s="264">
        <v>1</v>
      </c>
      <c r="AX117" s="264">
        <v>2</v>
      </c>
      <c r="AY117" s="264">
        <v>6</v>
      </c>
      <c r="AZ117" s="264">
        <v>3</v>
      </c>
      <c r="BA117" s="264">
        <v>1</v>
      </c>
      <c r="BB117" s="264">
        <v>1</v>
      </c>
      <c r="BC117" s="264">
        <v>9</v>
      </c>
      <c r="BD117" s="264">
        <v>10</v>
      </c>
      <c r="BE117" s="264">
        <v>18</v>
      </c>
      <c r="BF117" s="264">
        <v>25</v>
      </c>
      <c r="BG117" s="264">
        <v>33</v>
      </c>
      <c r="BH117" s="264">
        <v>5</v>
      </c>
      <c r="BI117" s="264">
        <v>26</v>
      </c>
      <c r="BJ117" s="264">
        <v>6</v>
      </c>
      <c r="BK117" s="264">
        <v>18</v>
      </c>
      <c r="BL117" s="11">
        <v>65</v>
      </c>
      <c r="BM117" s="264">
        <v>22</v>
      </c>
      <c r="BN117" s="264">
        <v>4</v>
      </c>
      <c r="BO117" s="264">
        <v>5</v>
      </c>
      <c r="BP117" s="264">
        <v>23</v>
      </c>
      <c r="BQ117" s="264">
        <v>8</v>
      </c>
      <c r="BR117" s="264">
        <v>15</v>
      </c>
      <c r="BS117" s="264">
        <v>13</v>
      </c>
      <c r="BT117" s="264">
        <v>28</v>
      </c>
      <c r="BU117" s="264">
        <v>20</v>
      </c>
      <c r="BV117" s="264">
        <v>26</v>
      </c>
      <c r="BW117" s="264">
        <v>8</v>
      </c>
      <c r="BX117" s="264">
        <v>13</v>
      </c>
      <c r="BY117" s="264">
        <v>7</v>
      </c>
      <c r="BZ117" s="264">
        <v>19</v>
      </c>
      <c r="CA117" s="264">
        <v>13</v>
      </c>
      <c r="CB117" s="264">
        <v>15</v>
      </c>
      <c r="CC117" s="264">
        <v>8</v>
      </c>
      <c r="CD117" s="264">
        <v>5</v>
      </c>
      <c r="CE117" s="264">
        <v>9</v>
      </c>
      <c r="CF117" s="264">
        <v>16</v>
      </c>
      <c r="CG117" s="264">
        <v>19</v>
      </c>
      <c r="CH117" s="174">
        <v>4</v>
      </c>
      <c r="CI117" s="174">
        <v>29</v>
      </c>
      <c r="CJ117" s="174">
        <v>5</v>
      </c>
      <c r="CK117" s="174">
        <v>8</v>
      </c>
      <c r="CL117" s="174">
        <v>11</v>
      </c>
      <c r="CM117" s="174">
        <v>23</v>
      </c>
      <c r="CN117" s="174">
        <v>8</v>
      </c>
      <c r="CO117" s="173">
        <v>7</v>
      </c>
      <c r="CP117" s="173"/>
      <c r="CQ117" s="173"/>
      <c r="CR117" s="173"/>
      <c r="CS117" s="13">
        <f t="shared" si="5"/>
        <v>76</v>
      </c>
      <c r="CT117" s="14">
        <f t="shared" si="6"/>
        <v>725</v>
      </c>
      <c r="CU117" s="15">
        <f t="shared" si="8"/>
        <v>7.8804347826086953</v>
      </c>
      <c r="CV117" s="14">
        <f t="shared" si="7"/>
        <v>587</v>
      </c>
      <c r="CW117" s="15">
        <f t="shared" si="9"/>
        <v>15.864864864864865</v>
      </c>
      <c r="CX117" s="16"/>
      <c r="CY117" s="16"/>
    </row>
    <row r="118" spans="1:103" ht="13.75" customHeight="1" x14ac:dyDescent="0.15">
      <c r="A118" s="10" t="s">
        <v>128</v>
      </c>
      <c r="B118" s="263"/>
      <c r="C118" s="263"/>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c r="AL118" s="263"/>
      <c r="AM118" s="263"/>
      <c r="AN118" s="263"/>
      <c r="AO118" s="263"/>
      <c r="AP118" s="263"/>
      <c r="AQ118" s="263"/>
      <c r="AR118" s="264">
        <v>3</v>
      </c>
      <c r="AS118" s="263"/>
      <c r="AT118" s="263"/>
      <c r="AU118" s="263"/>
      <c r="AV118" s="263"/>
      <c r="AW118" s="263"/>
      <c r="AX118" s="264">
        <v>2</v>
      </c>
      <c r="AY118" s="264">
        <v>1</v>
      </c>
      <c r="AZ118" s="264">
        <v>2</v>
      </c>
      <c r="BA118" s="263"/>
      <c r="BB118" s="264">
        <v>2</v>
      </c>
      <c r="BC118" s="263"/>
      <c r="BD118" s="264">
        <v>7</v>
      </c>
      <c r="BE118" s="264">
        <v>12</v>
      </c>
      <c r="BF118" s="264">
        <v>21</v>
      </c>
      <c r="BG118" s="264">
        <v>11</v>
      </c>
      <c r="BH118" s="264">
        <v>12</v>
      </c>
      <c r="BI118" s="264">
        <v>10</v>
      </c>
      <c r="BJ118" s="264">
        <v>10</v>
      </c>
      <c r="BK118" s="264">
        <v>14</v>
      </c>
      <c r="BL118" s="264">
        <v>12</v>
      </c>
      <c r="BM118" s="264">
        <v>14</v>
      </c>
      <c r="BN118" s="264">
        <v>2</v>
      </c>
      <c r="BO118" s="264">
        <v>4</v>
      </c>
      <c r="BP118" s="264">
        <v>16</v>
      </c>
      <c r="BQ118" s="264">
        <v>3</v>
      </c>
      <c r="BR118" s="264">
        <v>4</v>
      </c>
      <c r="BS118" s="264">
        <v>8</v>
      </c>
      <c r="BT118" s="264">
        <v>18</v>
      </c>
      <c r="BU118" s="25">
        <v>2</v>
      </c>
      <c r="BV118" s="11">
        <v>24</v>
      </c>
      <c r="BW118" s="264">
        <v>10</v>
      </c>
      <c r="BX118" s="264">
        <v>5</v>
      </c>
      <c r="BY118" s="264">
        <v>3</v>
      </c>
      <c r="BZ118" s="264">
        <v>6</v>
      </c>
      <c r="CA118" s="264">
        <v>7</v>
      </c>
      <c r="CB118" s="264">
        <v>8</v>
      </c>
      <c r="CC118" s="264">
        <v>3</v>
      </c>
      <c r="CD118" s="264">
        <v>7</v>
      </c>
      <c r="CE118" s="264">
        <v>3</v>
      </c>
      <c r="CF118" s="263"/>
      <c r="CG118" s="264">
        <v>6</v>
      </c>
      <c r="CH118" s="174">
        <v>4</v>
      </c>
      <c r="CI118" s="174">
        <v>20</v>
      </c>
      <c r="CJ118" s="174">
        <v>3</v>
      </c>
      <c r="CK118" s="174">
        <v>4</v>
      </c>
      <c r="CL118" s="174">
        <v>1</v>
      </c>
      <c r="CM118" s="174">
        <v>6</v>
      </c>
      <c r="CN118" s="174">
        <v>1</v>
      </c>
      <c r="CO118" s="173">
        <v>1</v>
      </c>
      <c r="CP118" s="173"/>
      <c r="CQ118" s="173"/>
      <c r="CR118" s="173"/>
      <c r="CS118" s="13">
        <f t="shared" si="5"/>
        <v>42</v>
      </c>
      <c r="CT118" s="14">
        <f t="shared" si="6"/>
        <v>312</v>
      </c>
      <c r="CU118" s="15">
        <f t="shared" si="8"/>
        <v>3.3913043478260869</v>
      </c>
      <c r="CV118" s="14">
        <f t="shared" si="7"/>
        <v>295</v>
      </c>
      <c r="CW118" s="15">
        <f t="shared" si="9"/>
        <v>7.9729729729729728</v>
      </c>
      <c r="CX118" s="16"/>
      <c r="CY118" s="16"/>
    </row>
    <row r="119" spans="1:103" ht="13.75" customHeight="1" x14ac:dyDescent="0.15">
      <c r="A119" s="10" t="s">
        <v>129</v>
      </c>
      <c r="B119" s="263"/>
      <c r="C119" s="263"/>
      <c r="D119" s="263"/>
      <c r="E119" s="263"/>
      <c r="F119" s="263"/>
      <c r="G119" s="263"/>
      <c r="H119" s="263"/>
      <c r="I119" s="263"/>
      <c r="J119" s="263"/>
      <c r="K119" s="263"/>
      <c r="L119" s="263"/>
      <c r="M119" s="263"/>
      <c r="N119" s="263"/>
      <c r="O119" s="263"/>
      <c r="P119" s="263"/>
      <c r="Q119" s="263"/>
      <c r="R119" s="264">
        <v>1</v>
      </c>
      <c r="S119" s="263"/>
      <c r="T119" s="263"/>
      <c r="U119" s="263"/>
      <c r="V119" s="263"/>
      <c r="W119" s="263"/>
      <c r="X119" s="263"/>
      <c r="Y119" s="264">
        <v>2</v>
      </c>
      <c r="Z119" s="263"/>
      <c r="AA119" s="264">
        <v>1</v>
      </c>
      <c r="AB119" s="263"/>
      <c r="AC119" s="263"/>
      <c r="AD119" s="263"/>
      <c r="AE119" s="263"/>
      <c r="AF119" s="264">
        <v>2</v>
      </c>
      <c r="AG119" s="263"/>
      <c r="AH119" s="263"/>
      <c r="AI119" s="263"/>
      <c r="AJ119" s="263"/>
      <c r="AK119" s="263"/>
      <c r="AL119" s="264">
        <v>2</v>
      </c>
      <c r="AM119" s="263"/>
      <c r="AN119" s="263"/>
      <c r="AO119" s="264">
        <v>5</v>
      </c>
      <c r="AP119" s="263"/>
      <c r="AQ119" s="264">
        <v>2</v>
      </c>
      <c r="AR119" s="264">
        <v>13</v>
      </c>
      <c r="AS119" s="263"/>
      <c r="AT119" s="263"/>
      <c r="AU119" s="263"/>
      <c r="AV119" s="264">
        <v>2</v>
      </c>
      <c r="AW119" s="264">
        <v>1</v>
      </c>
      <c r="AX119" s="264">
        <v>1</v>
      </c>
      <c r="AY119" s="264">
        <v>2</v>
      </c>
      <c r="AZ119" s="264">
        <v>2</v>
      </c>
      <c r="BA119" s="264">
        <v>1</v>
      </c>
      <c r="BB119" s="263"/>
      <c r="BC119" s="263"/>
      <c r="BD119" s="264">
        <v>1</v>
      </c>
      <c r="BE119" s="264">
        <v>4</v>
      </c>
      <c r="BF119" s="264">
        <v>2</v>
      </c>
      <c r="BG119" s="264">
        <v>3</v>
      </c>
      <c r="BH119" s="264">
        <v>4</v>
      </c>
      <c r="BI119" s="264">
        <v>2</v>
      </c>
      <c r="BJ119" s="263"/>
      <c r="BK119" s="264">
        <v>5</v>
      </c>
      <c r="BL119" s="264">
        <v>3</v>
      </c>
      <c r="BM119" s="264">
        <v>1</v>
      </c>
      <c r="BN119" s="264">
        <v>1</v>
      </c>
      <c r="BO119" s="264">
        <v>3</v>
      </c>
      <c r="BP119" s="264">
        <v>16</v>
      </c>
      <c r="BQ119" s="264">
        <v>1</v>
      </c>
      <c r="BR119" s="264">
        <v>3</v>
      </c>
      <c r="BS119" s="264">
        <v>11</v>
      </c>
      <c r="BT119" s="264">
        <v>11</v>
      </c>
      <c r="BU119" s="264">
        <v>28</v>
      </c>
      <c r="BV119" s="264">
        <v>5</v>
      </c>
      <c r="BW119" s="263"/>
      <c r="BX119" s="264">
        <v>16</v>
      </c>
      <c r="BY119" s="264">
        <v>4</v>
      </c>
      <c r="BZ119" s="264">
        <v>8</v>
      </c>
      <c r="CA119" s="264">
        <v>1</v>
      </c>
      <c r="CB119" s="264">
        <v>7</v>
      </c>
      <c r="CC119" s="264">
        <v>9</v>
      </c>
      <c r="CD119" s="264">
        <v>6</v>
      </c>
      <c r="CE119" s="263"/>
      <c r="CF119" s="264">
        <v>9</v>
      </c>
      <c r="CG119" s="264">
        <v>12</v>
      </c>
      <c r="CH119" s="174">
        <v>6</v>
      </c>
      <c r="CI119" s="174">
        <v>6</v>
      </c>
      <c r="CJ119" s="174">
        <v>2</v>
      </c>
      <c r="CK119" s="23">
        <v>38</v>
      </c>
      <c r="CL119" s="167" t="s">
        <v>12</v>
      </c>
      <c r="CM119" s="174">
        <v>34</v>
      </c>
      <c r="CN119" s="174">
        <v>2</v>
      </c>
      <c r="CO119" s="173">
        <v>13</v>
      </c>
      <c r="CP119" s="173"/>
      <c r="CQ119" s="173"/>
      <c r="CR119" s="173"/>
      <c r="CS119" s="13">
        <f t="shared" si="5"/>
        <v>48</v>
      </c>
      <c r="CT119" s="14">
        <f t="shared" si="6"/>
        <v>314</v>
      </c>
      <c r="CU119" s="15">
        <f t="shared" si="8"/>
        <v>3.4130434782608696</v>
      </c>
      <c r="CV119" s="14">
        <f t="shared" si="7"/>
        <v>276</v>
      </c>
      <c r="CW119" s="15">
        <f t="shared" si="9"/>
        <v>7.4594594594594597</v>
      </c>
      <c r="CX119" s="16"/>
      <c r="CY119" s="16"/>
    </row>
    <row r="120" spans="1:103" ht="13.75" customHeight="1" x14ac:dyDescent="0.15">
      <c r="A120" s="10" t="s">
        <v>130</v>
      </c>
      <c r="B120" s="263"/>
      <c r="C120" s="263"/>
      <c r="D120" s="263"/>
      <c r="E120" s="263"/>
      <c r="F120" s="263"/>
      <c r="G120" s="263"/>
      <c r="H120" s="263"/>
      <c r="I120" s="263"/>
      <c r="J120" s="263"/>
      <c r="K120" s="263"/>
      <c r="L120" s="263"/>
      <c r="M120" s="263"/>
      <c r="N120" s="263"/>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c r="AL120" s="263"/>
      <c r="AM120" s="263"/>
      <c r="AN120" s="263"/>
      <c r="AO120" s="263"/>
      <c r="AP120" s="263"/>
      <c r="AQ120" s="263"/>
      <c r="AR120" s="263"/>
      <c r="AS120" s="263"/>
      <c r="AT120" s="263"/>
      <c r="AU120" s="263"/>
      <c r="AV120" s="263"/>
      <c r="AW120" s="263"/>
      <c r="AX120" s="263"/>
      <c r="AY120" s="263"/>
      <c r="AZ120" s="263"/>
      <c r="BA120" s="263"/>
      <c r="BB120" s="263"/>
      <c r="BC120" s="11">
        <v>1</v>
      </c>
      <c r="BD120" s="263"/>
      <c r="BE120" s="263"/>
      <c r="BF120" s="263"/>
      <c r="BG120" s="263"/>
      <c r="BH120" s="263"/>
      <c r="BI120" s="263"/>
      <c r="BJ120" s="263"/>
      <c r="BK120" s="263"/>
      <c r="BL120" s="263"/>
      <c r="BM120" s="263"/>
      <c r="BN120" s="263"/>
      <c r="BO120" s="263"/>
      <c r="BP120" s="263"/>
      <c r="BQ120" s="263"/>
      <c r="BR120" s="263"/>
      <c r="BS120" s="263"/>
      <c r="BT120" s="263"/>
      <c r="BU120" s="263"/>
      <c r="BV120" s="263"/>
      <c r="BW120" s="263"/>
      <c r="BX120" s="263"/>
      <c r="BY120" s="263"/>
      <c r="BZ120" s="263"/>
      <c r="CA120" s="263"/>
      <c r="CB120" s="263"/>
      <c r="CC120" s="263"/>
      <c r="CD120" s="263"/>
      <c r="CE120" s="18">
        <v>1</v>
      </c>
      <c r="CF120" s="263"/>
      <c r="CG120" s="263"/>
      <c r="CH120" s="173"/>
      <c r="CI120" s="173"/>
      <c r="CJ120" s="173"/>
      <c r="CK120" s="173"/>
      <c r="CL120" s="173"/>
      <c r="CM120" s="173"/>
      <c r="CN120" s="173"/>
      <c r="CO120" s="253">
        <v>1</v>
      </c>
      <c r="CP120" s="173"/>
      <c r="CQ120" s="173"/>
      <c r="CR120" s="173"/>
      <c r="CS120" s="13">
        <f t="shared" si="5"/>
        <v>3</v>
      </c>
      <c r="CT120" s="14">
        <f t="shared" si="6"/>
        <v>3</v>
      </c>
      <c r="CU120" s="15">
        <f t="shared" si="8"/>
        <v>3.2608695652173912E-2</v>
      </c>
      <c r="CV120" s="14">
        <f t="shared" si="7"/>
        <v>2</v>
      </c>
      <c r="CW120" s="15">
        <f t="shared" si="9"/>
        <v>5.4054054054054057E-2</v>
      </c>
      <c r="CX120" s="16"/>
      <c r="CY120" s="16"/>
    </row>
    <row r="121" spans="1:103" ht="13.75" customHeight="1" x14ac:dyDescent="0.15">
      <c r="A121" s="10" t="s">
        <v>131</v>
      </c>
      <c r="B121" s="263"/>
      <c r="C121" s="263"/>
      <c r="D121" s="263"/>
      <c r="E121" s="263"/>
      <c r="F121" s="263"/>
      <c r="G121" s="263"/>
      <c r="H121" s="263"/>
      <c r="I121" s="263"/>
      <c r="J121" s="263"/>
      <c r="K121" s="263"/>
      <c r="L121" s="263"/>
      <c r="M121" s="263"/>
      <c r="N121" s="263"/>
      <c r="O121" s="263"/>
      <c r="P121" s="263"/>
      <c r="Q121" s="263"/>
      <c r="R121" s="263"/>
      <c r="S121" s="263"/>
      <c r="T121" s="263"/>
      <c r="U121" s="263"/>
      <c r="V121" s="263"/>
      <c r="W121" s="263"/>
      <c r="X121" s="263"/>
      <c r="Y121" s="263"/>
      <c r="Z121" s="263"/>
      <c r="AA121" s="263"/>
      <c r="AB121" s="263"/>
      <c r="AC121" s="263"/>
      <c r="AD121" s="263"/>
      <c r="AE121" s="263"/>
      <c r="AF121" s="263"/>
      <c r="AG121" s="263"/>
      <c r="AH121" s="263"/>
      <c r="AI121" s="263"/>
      <c r="AJ121" s="263"/>
      <c r="AK121" s="263"/>
      <c r="AL121" s="263"/>
      <c r="AM121" s="263"/>
      <c r="AN121" s="263"/>
      <c r="AO121" s="263"/>
      <c r="AP121" s="263"/>
      <c r="AQ121" s="263"/>
      <c r="AR121" s="263"/>
      <c r="AS121" s="263"/>
      <c r="AT121" s="263"/>
      <c r="AU121" s="263"/>
      <c r="AV121" s="263"/>
      <c r="AW121" s="263"/>
      <c r="AX121" s="263"/>
      <c r="AY121" s="263"/>
      <c r="AZ121" s="263"/>
      <c r="BA121" s="263"/>
      <c r="BB121" s="263"/>
      <c r="BC121" s="264">
        <v>1</v>
      </c>
      <c r="BD121" s="264">
        <v>1</v>
      </c>
      <c r="BE121" s="263"/>
      <c r="BF121" s="264">
        <v>1</v>
      </c>
      <c r="BG121" s="263"/>
      <c r="BH121" s="263"/>
      <c r="BI121" s="263"/>
      <c r="BJ121" s="263"/>
      <c r="BK121" s="263"/>
      <c r="BL121" s="263"/>
      <c r="BM121" s="263"/>
      <c r="BN121" s="263"/>
      <c r="BO121" s="263"/>
      <c r="BP121" s="263"/>
      <c r="BQ121" s="263"/>
      <c r="BR121" s="263"/>
      <c r="BS121" s="265" t="s">
        <v>12</v>
      </c>
      <c r="BT121" s="263"/>
      <c r="BU121" s="17" t="s">
        <v>12</v>
      </c>
      <c r="BV121" s="263"/>
      <c r="BW121" s="263"/>
      <c r="BX121" s="263"/>
      <c r="BY121" s="263"/>
      <c r="BZ121" s="17" t="s">
        <v>12</v>
      </c>
      <c r="CA121" s="263"/>
      <c r="CB121" s="18">
        <v>1</v>
      </c>
      <c r="CC121" s="36"/>
      <c r="CD121" s="18">
        <v>1</v>
      </c>
      <c r="CE121" s="263"/>
      <c r="CF121" s="18">
        <v>1</v>
      </c>
      <c r="CG121" s="18">
        <v>1</v>
      </c>
      <c r="CH121" s="23">
        <v>2</v>
      </c>
      <c r="CI121" s="28"/>
      <c r="CJ121" s="18">
        <v>1</v>
      </c>
      <c r="CK121" s="24"/>
      <c r="CL121" s="29" t="s">
        <v>12</v>
      </c>
      <c r="CM121" s="24">
        <v>1</v>
      </c>
      <c r="CN121" s="173"/>
      <c r="CO121" s="24">
        <v>4</v>
      </c>
      <c r="CP121" s="24"/>
      <c r="CQ121" s="24"/>
      <c r="CR121" s="24"/>
      <c r="CS121" s="13">
        <f t="shared" si="5"/>
        <v>11</v>
      </c>
      <c r="CT121" s="14">
        <f t="shared" si="6"/>
        <v>15</v>
      </c>
      <c r="CU121" s="15">
        <f t="shared" si="8"/>
        <v>0.16304347826086957</v>
      </c>
      <c r="CV121" s="14">
        <f t="shared" si="7"/>
        <v>13</v>
      </c>
      <c r="CW121" s="15">
        <f t="shared" si="9"/>
        <v>0.35135135135135137</v>
      </c>
      <c r="CX121" s="16"/>
      <c r="CY121" s="16"/>
    </row>
    <row r="122" spans="1:103" ht="13.75" customHeight="1" x14ac:dyDescent="0.15">
      <c r="A122" s="10" t="s">
        <v>132</v>
      </c>
      <c r="B122" s="264">
        <v>40</v>
      </c>
      <c r="C122" s="264">
        <v>29</v>
      </c>
      <c r="D122" s="263"/>
      <c r="E122" s="264">
        <v>10</v>
      </c>
      <c r="F122" s="263"/>
      <c r="G122" s="263"/>
      <c r="H122" s="263"/>
      <c r="I122" s="264">
        <v>68</v>
      </c>
      <c r="J122" s="264">
        <v>162</v>
      </c>
      <c r="K122" s="264">
        <v>15</v>
      </c>
      <c r="L122" s="264">
        <v>705</v>
      </c>
      <c r="M122" s="263"/>
      <c r="N122" s="264">
        <v>34</v>
      </c>
      <c r="O122" s="264">
        <v>130</v>
      </c>
      <c r="P122" s="264">
        <v>2</v>
      </c>
      <c r="Q122" s="264">
        <v>64</v>
      </c>
      <c r="R122" s="264">
        <v>2</v>
      </c>
      <c r="S122" s="264">
        <v>31</v>
      </c>
      <c r="T122" s="264">
        <v>10</v>
      </c>
      <c r="U122" s="264">
        <v>15</v>
      </c>
      <c r="V122" s="263"/>
      <c r="W122" s="264">
        <v>7</v>
      </c>
      <c r="X122" s="264">
        <v>16</v>
      </c>
      <c r="Y122" s="263"/>
      <c r="Z122" s="264">
        <v>33</v>
      </c>
      <c r="AA122" s="264">
        <v>7</v>
      </c>
      <c r="AB122" s="264">
        <v>79</v>
      </c>
      <c r="AC122" s="264">
        <v>74</v>
      </c>
      <c r="AD122" s="264">
        <v>41</v>
      </c>
      <c r="AE122" s="264">
        <v>162</v>
      </c>
      <c r="AF122" s="264">
        <v>16</v>
      </c>
      <c r="AG122" s="264">
        <v>80</v>
      </c>
      <c r="AH122" s="264">
        <v>4</v>
      </c>
      <c r="AI122" s="264">
        <v>38</v>
      </c>
      <c r="AJ122" s="264">
        <v>52</v>
      </c>
      <c r="AK122" s="264">
        <v>9</v>
      </c>
      <c r="AL122" s="264">
        <v>42</v>
      </c>
      <c r="AM122" s="264">
        <v>120</v>
      </c>
      <c r="AN122" s="264">
        <v>6</v>
      </c>
      <c r="AO122" s="264">
        <v>32</v>
      </c>
      <c r="AP122" s="264">
        <v>15</v>
      </c>
      <c r="AQ122" s="264">
        <v>8</v>
      </c>
      <c r="AR122" s="264">
        <v>55</v>
      </c>
      <c r="AS122" s="264">
        <v>85</v>
      </c>
      <c r="AT122" s="264">
        <v>45</v>
      </c>
      <c r="AU122" s="264">
        <v>18</v>
      </c>
      <c r="AV122" s="264">
        <v>133</v>
      </c>
      <c r="AW122" s="264">
        <v>38</v>
      </c>
      <c r="AX122" s="264">
        <v>50</v>
      </c>
      <c r="AY122" s="264">
        <v>45</v>
      </c>
      <c r="AZ122" s="264">
        <v>127</v>
      </c>
      <c r="BA122" s="264">
        <v>149</v>
      </c>
      <c r="BB122" s="264">
        <v>46</v>
      </c>
      <c r="BC122" s="264">
        <v>82</v>
      </c>
      <c r="BD122" s="264">
        <v>208</v>
      </c>
      <c r="BE122" s="264">
        <v>339</v>
      </c>
      <c r="BF122" s="264">
        <v>374</v>
      </c>
      <c r="BG122" s="264">
        <v>228</v>
      </c>
      <c r="BH122" s="264">
        <v>197</v>
      </c>
      <c r="BI122" s="264">
        <v>494</v>
      </c>
      <c r="BJ122" s="264">
        <v>646</v>
      </c>
      <c r="BK122" s="264">
        <v>272</v>
      </c>
      <c r="BL122" s="264">
        <v>421</v>
      </c>
      <c r="BM122" s="264">
        <v>696</v>
      </c>
      <c r="BN122" s="264">
        <v>271</v>
      </c>
      <c r="BO122" s="264">
        <v>309</v>
      </c>
      <c r="BP122" s="264">
        <v>378</v>
      </c>
      <c r="BQ122" s="264">
        <v>363</v>
      </c>
      <c r="BR122" s="264">
        <v>387</v>
      </c>
      <c r="BS122" s="264">
        <v>619</v>
      </c>
      <c r="BT122" s="264">
        <v>1107</v>
      </c>
      <c r="BU122" s="264">
        <v>795</v>
      </c>
      <c r="BV122" s="264">
        <v>426</v>
      </c>
      <c r="BW122" s="264">
        <v>856</v>
      </c>
      <c r="BX122" s="264">
        <v>598</v>
      </c>
      <c r="BY122" s="264">
        <v>479</v>
      </c>
      <c r="BZ122" s="264">
        <v>793</v>
      </c>
      <c r="CA122" s="264">
        <v>686</v>
      </c>
      <c r="CB122" s="264">
        <v>628</v>
      </c>
      <c r="CC122" s="264">
        <v>1222</v>
      </c>
      <c r="CD122" s="264">
        <v>401</v>
      </c>
      <c r="CE122" s="264">
        <v>566</v>
      </c>
      <c r="CF122" s="11">
        <v>2006</v>
      </c>
      <c r="CG122" s="264">
        <v>1486</v>
      </c>
      <c r="CH122" s="174">
        <v>625</v>
      </c>
      <c r="CI122" s="174">
        <v>581</v>
      </c>
      <c r="CJ122" s="174">
        <v>1003</v>
      </c>
      <c r="CK122" s="174">
        <v>696</v>
      </c>
      <c r="CL122" s="242">
        <v>433</v>
      </c>
      <c r="CM122" s="242">
        <v>662</v>
      </c>
      <c r="CN122" s="242">
        <v>755</v>
      </c>
      <c r="CO122" s="261">
        <v>863</v>
      </c>
      <c r="CP122" s="28"/>
      <c r="CQ122" s="28"/>
      <c r="CR122" s="28"/>
      <c r="CS122" s="13">
        <f t="shared" si="5"/>
        <v>85</v>
      </c>
      <c r="CT122" s="14">
        <f t="shared" si="6"/>
        <v>26900</v>
      </c>
      <c r="CU122" s="15">
        <f t="shared" si="8"/>
        <v>292.39130434782606</v>
      </c>
      <c r="CV122" s="14">
        <f t="shared" si="7"/>
        <v>23661</v>
      </c>
      <c r="CW122" s="15">
        <f t="shared" si="9"/>
        <v>639.48648648648646</v>
      </c>
      <c r="CX122" s="16"/>
      <c r="CY122" s="16"/>
    </row>
    <row r="123" spans="1:103" ht="13.75" customHeight="1" x14ac:dyDescent="0.15">
      <c r="A123" s="10" t="s">
        <v>133</v>
      </c>
      <c r="B123" s="263"/>
      <c r="C123" s="263"/>
      <c r="D123" s="263"/>
      <c r="E123" s="263"/>
      <c r="F123" s="263"/>
      <c r="G123" s="263"/>
      <c r="H123" s="263"/>
      <c r="I123" s="264">
        <v>21</v>
      </c>
      <c r="J123" s="264">
        <v>13</v>
      </c>
      <c r="K123" s="264">
        <v>9</v>
      </c>
      <c r="L123" s="264">
        <v>25</v>
      </c>
      <c r="M123" s="263"/>
      <c r="N123" s="263"/>
      <c r="O123" s="264">
        <v>20</v>
      </c>
      <c r="P123" s="263"/>
      <c r="Q123" s="264">
        <v>7</v>
      </c>
      <c r="R123" s="264">
        <v>33</v>
      </c>
      <c r="S123" s="264">
        <v>44</v>
      </c>
      <c r="T123" s="264">
        <v>11</v>
      </c>
      <c r="U123" s="264">
        <v>2</v>
      </c>
      <c r="V123" s="264">
        <v>1</v>
      </c>
      <c r="W123" s="263"/>
      <c r="X123" s="263"/>
      <c r="Y123" s="264">
        <v>8</v>
      </c>
      <c r="Z123" s="264">
        <v>15</v>
      </c>
      <c r="AA123" s="264">
        <v>3</v>
      </c>
      <c r="AB123" s="264">
        <v>10</v>
      </c>
      <c r="AC123" s="264">
        <v>5</v>
      </c>
      <c r="AD123" s="264">
        <v>7</v>
      </c>
      <c r="AE123" s="264">
        <v>8</v>
      </c>
      <c r="AF123" s="264">
        <v>4</v>
      </c>
      <c r="AG123" s="264">
        <v>13</v>
      </c>
      <c r="AH123" s="264">
        <v>5</v>
      </c>
      <c r="AI123" s="264">
        <v>5</v>
      </c>
      <c r="AJ123" s="264">
        <v>11</v>
      </c>
      <c r="AK123" s="264">
        <v>26</v>
      </c>
      <c r="AL123" s="264">
        <v>9</v>
      </c>
      <c r="AM123" s="264">
        <v>5</v>
      </c>
      <c r="AN123" s="264">
        <v>14</v>
      </c>
      <c r="AO123" s="264">
        <v>15</v>
      </c>
      <c r="AP123" s="264">
        <v>14</v>
      </c>
      <c r="AQ123" s="264">
        <v>14</v>
      </c>
      <c r="AR123" s="264">
        <v>27</v>
      </c>
      <c r="AS123" s="264">
        <v>18</v>
      </c>
      <c r="AT123" s="264">
        <v>16</v>
      </c>
      <c r="AU123" s="264">
        <v>9</v>
      </c>
      <c r="AV123" s="264">
        <v>25</v>
      </c>
      <c r="AW123" s="264">
        <v>50</v>
      </c>
      <c r="AX123" s="264">
        <v>12</v>
      </c>
      <c r="AY123" s="264">
        <v>22</v>
      </c>
      <c r="AZ123" s="264">
        <v>23</v>
      </c>
      <c r="BA123" s="264">
        <v>23</v>
      </c>
      <c r="BB123" s="264">
        <v>14</v>
      </c>
      <c r="BC123" s="264">
        <v>26</v>
      </c>
      <c r="BD123" s="264">
        <v>55</v>
      </c>
      <c r="BE123" s="264">
        <v>146</v>
      </c>
      <c r="BF123" s="264">
        <v>93</v>
      </c>
      <c r="BG123" s="264">
        <v>119</v>
      </c>
      <c r="BH123" s="264">
        <v>58</v>
      </c>
      <c r="BI123" s="264">
        <v>89</v>
      </c>
      <c r="BJ123" s="264">
        <v>54</v>
      </c>
      <c r="BK123" s="264">
        <v>125</v>
      </c>
      <c r="BL123" s="264">
        <v>135</v>
      </c>
      <c r="BM123" s="264">
        <v>61</v>
      </c>
      <c r="BN123" s="264">
        <v>19</v>
      </c>
      <c r="BO123" s="264">
        <v>92</v>
      </c>
      <c r="BP123" s="264">
        <v>128</v>
      </c>
      <c r="BQ123" s="264">
        <v>108</v>
      </c>
      <c r="BR123" s="264">
        <v>61</v>
      </c>
      <c r="BS123" s="264">
        <v>126</v>
      </c>
      <c r="BT123" s="264">
        <v>124</v>
      </c>
      <c r="BU123" s="264">
        <v>122</v>
      </c>
      <c r="BV123" s="264">
        <v>72</v>
      </c>
      <c r="BW123" s="264">
        <v>151</v>
      </c>
      <c r="BX123" s="264">
        <v>105</v>
      </c>
      <c r="BY123" s="264">
        <v>81</v>
      </c>
      <c r="BZ123" s="264">
        <v>133</v>
      </c>
      <c r="CA123" s="264">
        <v>106</v>
      </c>
      <c r="CB123" s="264">
        <v>100</v>
      </c>
      <c r="CC123" s="264">
        <v>92</v>
      </c>
      <c r="CD123" s="264">
        <v>64</v>
      </c>
      <c r="CE123" s="264">
        <v>61</v>
      </c>
      <c r="CF123" s="264">
        <v>135</v>
      </c>
      <c r="CG123" s="264">
        <v>139</v>
      </c>
      <c r="CH123" s="174">
        <v>75</v>
      </c>
      <c r="CI123" s="174">
        <v>126</v>
      </c>
      <c r="CJ123" s="23">
        <v>239</v>
      </c>
      <c r="CK123" s="174">
        <v>92</v>
      </c>
      <c r="CL123" s="174">
        <v>72</v>
      </c>
      <c r="CM123" s="174">
        <v>110</v>
      </c>
      <c r="CN123" s="174">
        <v>76</v>
      </c>
      <c r="CO123" s="173">
        <v>132</v>
      </c>
      <c r="CP123" s="173"/>
      <c r="CQ123" s="173"/>
      <c r="CR123" s="173"/>
      <c r="CS123" s="13">
        <f t="shared" si="5"/>
        <v>80</v>
      </c>
      <c r="CT123" s="14">
        <f t="shared" si="6"/>
        <v>4518</v>
      </c>
      <c r="CU123" s="15">
        <f t="shared" si="8"/>
        <v>49.108695652173914</v>
      </c>
      <c r="CV123" s="14">
        <f t="shared" si="7"/>
        <v>3821</v>
      </c>
      <c r="CW123" s="15">
        <f t="shared" si="9"/>
        <v>103.27027027027027</v>
      </c>
      <c r="CX123" s="16"/>
      <c r="CY123" s="16"/>
    </row>
    <row r="124" spans="1:103" ht="13.75" customHeight="1" x14ac:dyDescent="0.15">
      <c r="A124" s="10" t="s">
        <v>134</v>
      </c>
      <c r="B124" s="263"/>
      <c r="C124" s="263"/>
      <c r="D124" s="263"/>
      <c r="E124" s="263"/>
      <c r="F124" s="263"/>
      <c r="G124" s="263"/>
      <c r="H124" s="263"/>
      <c r="I124" s="263"/>
      <c r="J124" s="263"/>
      <c r="K124" s="263"/>
      <c r="L124" s="263"/>
      <c r="M124" s="263"/>
      <c r="N124" s="263"/>
      <c r="O124" s="263"/>
      <c r="P124" s="263"/>
      <c r="Q124" s="263"/>
      <c r="R124" s="263"/>
      <c r="S124" s="263"/>
      <c r="T124" s="263"/>
      <c r="U124" s="263"/>
      <c r="V124" s="263"/>
      <c r="W124" s="263"/>
      <c r="X124" s="263"/>
      <c r="Y124" s="263"/>
      <c r="Z124" s="263"/>
      <c r="AA124" s="263"/>
      <c r="AB124" s="263"/>
      <c r="AC124" s="263"/>
      <c r="AD124" s="264">
        <v>1</v>
      </c>
      <c r="AE124" s="263"/>
      <c r="AF124" s="263"/>
      <c r="AG124" s="263"/>
      <c r="AH124" s="263"/>
      <c r="AI124" s="263"/>
      <c r="AJ124" s="263"/>
      <c r="AK124" s="263"/>
      <c r="AL124" s="263"/>
      <c r="AM124" s="263"/>
      <c r="AN124" s="263"/>
      <c r="AO124" s="263"/>
      <c r="AP124" s="263"/>
      <c r="AQ124" s="263"/>
      <c r="AR124" s="264">
        <v>1</v>
      </c>
      <c r="AS124" s="263"/>
      <c r="AT124" s="264">
        <v>1</v>
      </c>
      <c r="AU124" s="263"/>
      <c r="AV124" s="264">
        <v>1</v>
      </c>
      <c r="AW124" s="263"/>
      <c r="AX124" s="263"/>
      <c r="AY124" s="263"/>
      <c r="AZ124" s="264">
        <v>1</v>
      </c>
      <c r="BA124" s="263"/>
      <c r="BB124" s="263"/>
      <c r="BC124" s="264">
        <v>3</v>
      </c>
      <c r="BD124" s="264">
        <v>2</v>
      </c>
      <c r="BE124" s="263"/>
      <c r="BF124" s="263"/>
      <c r="BG124" s="264">
        <v>8</v>
      </c>
      <c r="BH124" s="263"/>
      <c r="BI124" s="264">
        <v>2</v>
      </c>
      <c r="BJ124" s="264">
        <v>10</v>
      </c>
      <c r="BK124" s="264">
        <v>2</v>
      </c>
      <c r="BL124" s="264">
        <v>1</v>
      </c>
      <c r="BM124" s="263"/>
      <c r="BN124" s="264">
        <v>1</v>
      </c>
      <c r="BO124" s="263"/>
      <c r="BP124" s="264">
        <v>1</v>
      </c>
      <c r="BQ124" s="264">
        <v>1</v>
      </c>
      <c r="BR124" s="263"/>
      <c r="BS124" s="263"/>
      <c r="BT124" s="263"/>
      <c r="BU124" s="263"/>
      <c r="BV124" s="264">
        <v>1</v>
      </c>
      <c r="BW124" s="263"/>
      <c r="BX124" s="263"/>
      <c r="BY124" s="264">
        <v>3</v>
      </c>
      <c r="BZ124" s="263"/>
      <c r="CA124" s="264">
        <v>20</v>
      </c>
      <c r="CB124" s="265" t="s">
        <v>12</v>
      </c>
      <c r="CC124" s="264">
        <v>2</v>
      </c>
      <c r="CD124" s="263"/>
      <c r="CE124" s="264">
        <v>19</v>
      </c>
      <c r="CF124" s="264">
        <v>2</v>
      </c>
      <c r="CG124" s="264">
        <v>20</v>
      </c>
      <c r="CH124" s="242">
        <v>24</v>
      </c>
      <c r="CI124" s="174">
        <v>2</v>
      </c>
      <c r="CJ124" s="174">
        <v>3</v>
      </c>
      <c r="CK124" s="174">
        <v>2</v>
      </c>
      <c r="CL124" s="173"/>
      <c r="CM124" s="253">
        <v>29</v>
      </c>
      <c r="CN124" s="173"/>
      <c r="CO124" s="173"/>
      <c r="CP124" s="173"/>
      <c r="CQ124" s="173"/>
      <c r="CR124" s="173"/>
      <c r="CS124" s="13">
        <f t="shared" si="5"/>
        <v>27</v>
      </c>
      <c r="CT124" s="14">
        <f t="shared" si="6"/>
        <v>163</v>
      </c>
      <c r="CU124" s="15">
        <f t="shared" si="8"/>
        <v>1.7717391304347827</v>
      </c>
      <c r="CV124" s="14">
        <f t="shared" si="7"/>
        <v>153</v>
      </c>
      <c r="CW124" s="15">
        <f t="shared" si="9"/>
        <v>4.1351351351351351</v>
      </c>
      <c r="CX124" s="16"/>
      <c r="CY124" s="16"/>
    </row>
    <row r="125" spans="1:103" ht="13.75" customHeight="1" x14ac:dyDescent="0.15">
      <c r="A125" s="10" t="s">
        <v>135</v>
      </c>
      <c r="B125" s="263"/>
      <c r="C125" s="263"/>
      <c r="D125" s="263"/>
      <c r="E125" s="263"/>
      <c r="F125" s="263"/>
      <c r="G125" s="263"/>
      <c r="H125" s="263"/>
      <c r="I125" s="263"/>
      <c r="J125" s="263"/>
      <c r="K125" s="18">
        <v>2</v>
      </c>
      <c r="L125" s="263"/>
      <c r="M125" s="263"/>
      <c r="N125" s="263"/>
      <c r="O125" s="263"/>
      <c r="P125" s="263"/>
      <c r="Q125" s="263"/>
      <c r="R125" s="263"/>
      <c r="S125" s="263"/>
      <c r="T125" s="263"/>
      <c r="U125" s="263"/>
      <c r="V125" s="263"/>
      <c r="W125" s="263"/>
      <c r="X125" s="263"/>
      <c r="Y125" s="263"/>
      <c r="Z125" s="263"/>
      <c r="AA125" s="263"/>
      <c r="AB125" s="263"/>
      <c r="AC125" s="263"/>
      <c r="AD125" s="263"/>
      <c r="AE125" s="263"/>
      <c r="AF125" s="263"/>
      <c r="AG125" s="263"/>
      <c r="AH125" s="263"/>
      <c r="AI125" s="263"/>
      <c r="AJ125" s="263"/>
      <c r="AK125" s="263"/>
      <c r="AL125" s="263"/>
      <c r="AM125" s="263"/>
      <c r="AN125" s="263"/>
      <c r="AO125" s="264">
        <v>1</v>
      </c>
      <c r="AP125" s="263"/>
      <c r="AQ125" s="263"/>
      <c r="AR125" s="11">
        <v>4</v>
      </c>
      <c r="AS125" s="264">
        <v>3</v>
      </c>
      <c r="AT125" s="263"/>
      <c r="AU125" s="263"/>
      <c r="AV125" s="263"/>
      <c r="AW125" s="263"/>
      <c r="AX125" s="263"/>
      <c r="AY125" s="263"/>
      <c r="AZ125" s="263"/>
      <c r="BA125" s="263"/>
      <c r="BB125" s="263"/>
      <c r="BC125" s="263"/>
      <c r="BD125" s="263"/>
      <c r="BE125" s="263"/>
      <c r="BF125" s="263"/>
      <c r="BG125" s="264">
        <v>1</v>
      </c>
      <c r="BH125" s="263"/>
      <c r="BI125" s="263"/>
      <c r="BJ125" s="263"/>
      <c r="BK125" s="264">
        <v>2</v>
      </c>
      <c r="BL125" s="263"/>
      <c r="BM125" s="263"/>
      <c r="BN125" s="263"/>
      <c r="BO125" s="263"/>
      <c r="BP125" s="263"/>
      <c r="BQ125" s="263"/>
      <c r="BR125" s="263"/>
      <c r="BS125" s="263"/>
      <c r="BT125" s="263"/>
      <c r="BU125" s="263"/>
      <c r="BV125" s="263"/>
      <c r="BW125" s="263"/>
      <c r="BX125" s="263"/>
      <c r="BY125" s="263"/>
      <c r="BZ125" s="263"/>
      <c r="CA125" s="263"/>
      <c r="CB125" s="263"/>
      <c r="CC125" s="263"/>
      <c r="CD125" s="263"/>
      <c r="CE125" s="263"/>
      <c r="CF125" s="263"/>
      <c r="CG125" s="263"/>
      <c r="CH125" s="173"/>
      <c r="CI125" s="173"/>
      <c r="CJ125" s="173"/>
      <c r="CK125" s="173"/>
      <c r="CL125" s="173"/>
      <c r="CM125" s="173"/>
      <c r="CN125" s="173"/>
      <c r="CO125" s="173"/>
      <c r="CP125" s="173"/>
      <c r="CQ125" s="173"/>
      <c r="CR125" s="173"/>
      <c r="CS125" s="13">
        <f t="shared" si="5"/>
        <v>6</v>
      </c>
      <c r="CT125" s="14">
        <f t="shared" si="6"/>
        <v>13</v>
      </c>
      <c r="CU125" s="15">
        <f t="shared" si="8"/>
        <v>0.14130434782608695</v>
      </c>
      <c r="CV125" s="14">
        <f t="shared" si="7"/>
        <v>3</v>
      </c>
      <c r="CW125" s="15">
        <f t="shared" si="9"/>
        <v>8.1081081081081086E-2</v>
      </c>
      <c r="CX125" s="16"/>
      <c r="CY125" s="16"/>
    </row>
    <row r="126" spans="1:103" ht="13.75" customHeight="1" x14ac:dyDescent="0.15">
      <c r="A126" s="10" t="s">
        <v>136</v>
      </c>
      <c r="B126" s="263"/>
      <c r="C126" s="263"/>
      <c r="D126" s="263"/>
      <c r="E126" s="263"/>
      <c r="F126" s="263"/>
      <c r="G126" s="263"/>
      <c r="H126" s="263"/>
      <c r="I126" s="263"/>
      <c r="J126" s="263"/>
      <c r="K126" s="22"/>
      <c r="L126" s="263"/>
      <c r="M126" s="263"/>
      <c r="N126" s="263"/>
      <c r="O126" s="263"/>
      <c r="P126" s="263"/>
      <c r="Q126" s="263"/>
      <c r="R126" s="263"/>
      <c r="S126" s="263"/>
      <c r="T126" s="263"/>
      <c r="U126" s="263"/>
      <c r="V126" s="263"/>
      <c r="W126" s="263"/>
      <c r="X126" s="263"/>
      <c r="Y126" s="263"/>
      <c r="Z126" s="263"/>
      <c r="AA126" s="263"/>
      <c r="AB126" s="263"/>
      <c r="AC126" s="263"/>
      <c r="AD126" s="263"/>
      <c r="AE126" s="263"/>
      <c r="AF126" s="263"/>
      <c r="AG126" s="263"/>
      <c r="AH126" s="263"/>
      <c r="AI126" s="263"/>
      <c r="AJ126" s="263"/>
      <c r="AK126" s="263"/>
      <c r="AL126" s="263"/>
      <c r="AM126" s="263"/>
      <c r="AN126" s="263"/>
      <c r="AO126" s="263"/>
      <c r="AP126" s="263"/>
      <c r="AQ126" s="263"/>
      <c r="AR126" s="20"/>
      <c r="AS126" s="263"/>
      <c r="AT126" s="263"/>
      <c r="AU126" s="263"/>
      <c r="AV126" s="263"/>
      <c r="AW126" s="263"/>
      <c r="AX126" s="263"/>
      <c r="AY126" s="263"/>
      <c r="AZ126" s="263"/>
      <c r="BA126" s="263"/>
      <c r="BB126" s="263"/>
      <c r="BC126" s="263"/>
      <c r="BD126" s="263"/>
      <c r="BE126" s="263"/>
      <c r="BF126" s="263"/>
      <c r="BG126" s="263"/>
      <c r="BH126" s="263"/>
      <c r="BI126" s="263"/>
      <c r="BJ126" s="263"/>
      <c r="BK126" s="263"/>
      <c r="BL126" s="263"/>
      <c r="BM126" s="263"/>
      <c r="BN126" s="263"/>
      <c r="BO126" s="263"/>
      <c r="BP126" s="263"/>
      <c r="BQ126" s="263"/>
      <c r="BR126" s="263"/>
      <c r="BS126" s="263"/>
      <c r="BT126" s="263"/>
      <c r="BU126" s="263"/>
      <c r="BV126" s="263"/>
      <c r="BW126" s="263"/>
      <c r="BX126" s="263"/>
      <c r="BY126" s="263"/>
      <c r="BZ126" s="263"/>
      <c r="CA126" s="263"/>
      <c r="CB126" s="263"/>
      <c r="CC126" s="263"/>
      <c r="CD126" s="263"/>
      <c r="CE126" s="263"/>
      <c r="CF126" s="18">
        <v>1</v>
      </c>
      <c r="CG126" s="263"/>
      <c r="CH126" s="173"/>
      <c r="CI126" s="173"/>
      <c r="CJ126" s="173"/>
      <c r="CK126" s="173"/>
      <c r="CL126" s="173"/>
      <c r="CM126" s="173"/>
      <c r="CN126" s="173"/>
      <c r="CO126" s="173"/>
      <c r="CP126" s="173"/>
      <c r="CQ126" s="173"/>
      <c r="CR126" s="173"/>
      <c r="CS126" s="13">
        <f t="shared" si="5"/>
        <v>1</v>
      </c>
      <c r="CT126" s="14">
        <f t="shared" si="6"/>
        <v>1</v>
      </c>
      <c r="CU126" s="15">
        <f t="shared" si="8"/>
        <v>1.0869565217391304E-2</v>
      </c>
      <c r="CV126" s="14">
        <f t="shared" si="7"/>
        <v>1</v>
      </c>
      <c r="CW126" s="15">
        <f t="shared" si="9"/>
        <v>2.7027027027027029E-2</v>
      </c>
      <c r="CX126" s="16"/>
      <c r="CY126" s="16"/>
    </row>
    <row r="127" spans="1:103" ht="13.75" customHeight="1" x14ac:dyDescent="0.15">
      <c r="A127" s="10" t="s">
        <v>540</v>
      </c>
      <c r="B127" s="263"/>
      <c r="C127" s="263"/>
      <c r="D127" s="263"/>
      <c r="E127" s="263"/>
      <c r="F127" s="263"/>
      <c r="G127" s="263"/>
      <c r="H127" s="263"/>
      <c r="I127" s="263"/>
      <c r="J127" s="263"/>
      <c r="K127" s="22"/>
      <c r="L127" s="263"/>
      <c r="M127" s="263"/>
      <c r="N127" s="263"/>
      <c r="O127" s="263"/>
      <c r="P127" s="263"/>
      <c r="Q127" s="263"/>
      <c r="R127" s="263"/>
      <c r="S127" s="263"/>
      <c r="T127" s="263"/>
      <c r="U127" s="263"/>
      <c r="V127" s="263"/>
      <c r="W127" s="263"/>
      <c r="X127" s="263"/>
      <c r="Y127" s="263"/>
      <c r="Z127" s="263"/>
      <c r="AA127" s="263"/>
      <c r="AB127" s="263"/>
      <c r="AC127" s="263"/>
      <c r="AD127" s="263"/>
      <c r="AE127" s="263"/>
      <c r="AF127" s="263"/>
      <c r="AG127" s="263"/>
      <c r="AH127" s="263"/>
      <c r="AI127" s="263"/>
      <c r="AJ127" s="263"/>
      <c r="AK127" s="263"/>
      <c r="AL127" s="263"/>
      <c r="AM127" s="263"/>
      <c r="AN127" s="263"/>
      <c r="AO127" s="263"/>
      <c r="AP127" s="263"/>
      <c r="AQ127" s="263"/>
      <c r="AR127" s="20"/>
      <c r="AS127" s="263"/>
      <c r="AT127" s="263"/>
      <c r="AU127" s="263"/>
      <c r="AV127" s="263"/>
      <c r="AW127" s="263"/>
      <c r="AX127" s="263"/>
      <c r="AY127" s="263"/>
      <c r="AZ127" s="263"/>
      <c r="BA127" s="263"/>
      <c r="BB127" s="263"/>
      <c r="BC127" s="263"/>
      <c r="BD127" s="263"/>
      <c r="BE127" s="263"/>
      <c r="BF127" s="263"/>
      <c r="BG127" s="263"/>
      <c r="BH127" s="263"/>
      <c r="BI127" s="263"/>
      <c r="BJ127" s="263"/>
      <c r="BK127" s="263"/>
      <c r="BL127" s="263"/>
      <c r="BM127" s="263"/>
      <c r="BN127" s="263"/>
      <c r="BO127" s="263"/>
      <c r="BP127" s="263"/>
      <c r="BQ127" s="263"/>
      <c r="BR127" s="263"/>
      <c r="BS127" s="263"/>
      <c r="BT127" s="263"/>
      <c r="BU127" s="263"/>
      <c r="BV127" s="263"/>
      <c r="BW127" s="263"/>
      <c r="BX127" s="263"/>
      <c r="BY127" s="263"/>
      <c r="BZ127" s="263"/>
      <c r="CA127" s="263"/>
      <c r="CB127" s="263"/>
      <c r="CC127" s="263"/>
      <c r="CD127" s="263"/>
      <c r="CE127" s="263"/>
      <c r="CF127" s="18"/>
      <c r="CG127" s="263"/>
      <c r="CH127" s="173"/>
      <c r="CI127" s="173"/>
      <c r="CJ127" s="173"/>
      <c r="CK127" s="173"/>
      <c r="CL127" s="173"/>
      <c r="CM127" s="24">
        <v>1</v>
      </c>
      <c r="CN127" s="173"/>
      <c r="CO127" s="173"/>
      <c r="CP127" s="173"/>
      <c r="CQ127" s="173"/>
      <c r="CR127" s="173"/>
      <c r="CS127" s="13">
        <f t="shared" si="5"/>
        <v>1</v>
      </c>
      <c r="CT127" s="14">
        <f t="shared" si="6"/>
        <v>1</v>
      </c>
      <c r="CU127" s="15">
        <f t="shared" si="8"/>
        <v>1.0869565217391304E-2</v>
      </c>
      <c r="CV127" s="14">
        <f t="shared" si="7"/>
        <v>1</v>
      </c>
      <c r="CW127" s="15">
        <f t="shared" si="9"/>
        <v>2.7027027027027029E-2</v>
      </c>
      <c r="CX127" s="16"/>
      <c r="CY127" s="16"/>
    </row>
    <row r="128" spans="1:103" ht="13.75" customHeight="1" x14ac:dyDescent="0.15">
      <c r="A128" s="10" t="s">
        <v>137</v>
      </c>
      <c r="B128" s="263"/>
      <c r="C128" s="263"/>
      <c r="D128" s="263"/>
      <c r="E128" s="263"/>
      <c r="F128" s="263"/>
      <c r="G128" s="263"/>
      <c r="H128" s="263"/>
      <c r="I128" s="263"/>
      <c r="J128" s="263"/>
      <c r="K128" s="263"/>
      <c r="L128" s="263"/>
      <c r="M128" s="263"/>
      <c r="N128" s="263"/>
      <c r="O128" s="263"/>
      <c r="P128" s="263"/>
      <c r="Q128" s="263"/>
      <c r="R128" s="263"/>
      <c r="S128" s="263"/>
      <c r="T128" s="263"/>
      <c r="U128" s="263"/>
      <c r="V128" s="263"/>
      <c r="W128" s="263"/>
      <c r="X128" s="263"/>
      <c r="Y128" s="263"/>
      <c r="Z128" s="263"/>
      <c r="AA128" s="263"/>
      <c r="AB128" s="263"/>
      <c r="AC128" s="263"/>
      <c r="AD128" s="263"/>
      <c r="AE128" s="263"/>
      <c r="AF128" s="263"/>
      <c r="AG128" s="263"/>
      <c r="AH128" s="263"/>
      <c r="AI128" s="263"/>
      <c r="AJ128" s="263"/>
      <c r="AK128" s="263"/>
      <c r="AL128" s="263"/>
      <c r="AM128" s="263"/>
      <c r="AN128" s="263"/>
      <c r="AO128" s="263"/>
      <c r="AP128" s="263"/>
      <c r="AQ128" s="263"/>
      <c r="AR128" s="263"/>
      <c r="AS128" s="264">
        <v>1</v>
      </c>
      <c r="AT128" s="263"/>
      <c r="AU128" s="263"/>
      <c r="AV128" s="263"/>
      <c r="AW128" s="263"/>
      <c r="AX128" s="263"/>
      <c r="AY128" s="263"/>
      <c r="AZ128" s="263"/>
      <c r="BA128" s="263"/>
      <c r="BB128" s="263"/>
      <c r="BC128" s="263"/>
      <c r="BD128" s="263"/>
      <c r="BE128" s="263"/>
      <c r="BF128" s="263"/>
      <c r="BG128" s="263"/>
      <c r="BH128" s="263"/>
      <c r="BI128" s="263"/>
      <c r="BJ128" s="263"/>
      <c r="BK128" s="263"/>
      <c r="BL128" s="263"/>
      <c r="BM128" s="263"/>
      <c r="BN128" s="263"/>
      <c r="BO128" s="263"/>
      <c r="BP128" s="263"/>
      <c r="BQ128" s="34">
        <v>2</v>
      </c>
      <c r="BR128" s="263"/>
      <c r="BS128" s="263"/>
      <c r="BT128" s="263"/>
      <c r="BU128" s="18">
        <v>1</v>
      </c>
      <c r="BV128" s="263"/>
      <c r="BW128" s="263"/>
      <c r="BX128" s="263"/>
      <c r="BY128" s="11">
        <v>6</v>
      </c>
      <c r="BZ128" s="263"/>
      <c r="CA128" s="18">
        <v>3</v>
      </c>
      <c r="CB128" s="263"/>
      <c r="CC128" s="263"/>
      <c r="CD128" s="263"/>
      <c r="CE128" s="263"/>
      <c r="CF128" s="263"/>
      <c r="CG128" s="18">
        <v>1</v>
      </c>
      <c r="CH128" s="173"/>
      <c r="CI128" s="18">
        <v>1</v>
      </c>
      <c r="CJ128" s="173"/>
      <c r="CK128" s="18">
        <v>1</v>
      </c>
      <c r="CL128" s="173"/>
      <c r="CM128" s="173"/>
      <c r="CN128" s="173"/>
      <c r="CO128" s="173"/>
      <c r="CP128" s="173"/>
      <c r="CQ128" s="173"/>
      <c r="CR128" s="173"/>
      <c r="CS128" s="13">
        <f t="shared" si="5"/>
        <v>8</v>
      </c>
      <c r="CT128" s="14">
        <f t="shared" si="6"/>
        <v>16</v>
      </c>
      <c r="CU128" s="15">
        <f t="shared" si="8"/>
        <v>0.17391304347826086</v>
      </c>
      <c r="CV128" s="14">
        <f t="shared" si="7"/>
        <v>15</v>
      </c>
      <c r="CW128" s="15">
        <f t="shared" si="9"/>
        <v>0.40540540540540543</v>
      </c>
      <c r="CX128" s="16"/>
      <c r="CY128" s="16"/>
    </row>
    <row r="129" spans="1:103" ht="13.75" customHeight="1" x14ac:dyDescent="0.15">
      <c r="A129" s="10" t="s">
        <v>138</v>
      </c>
      <c r="B129" s="263"/>
      <c r="C129" s="263"/>
      <c r="D129" s="263"/>
      <c r="E129" s="263"/>
      <c r="F129" s="263"/>
      <c r="G129" s="263"/>
      <c r="H129" s="263"/>
      <c r="I129" s="263"/>
      <c r="J129" s="263"/>
      <c r="K129" s="18">
        <v>1</v>
      </c>
      <c r="L129" s="263"/>
      <c r="M129" s="263"/>
      <c r="N129" s="263"/>
      <c r="O129" s="263"/>
      <c r="P129" s="263"/>
      <c r="Q129" s="265" t="s">
        <v>12</v>
      </c>
      <c r="R129" s="263"/>
      <c r="S129" s="263"/>
      <c r="T129" s="263"/>
      <c r="U129" s="263"/>
      <c r="V129" s="263"/>
      <c r="W129" s="263"/>
      <c r="X129" s="263"/>
      <c r="Y129" s="263"/>
      <c r="Z129" s="263"/>
      <c r="AA129" s="263"/>
      <c r="AB129" s="263"/>
      <c r="AC129" s="263"/>
      <c r="AD129" s="263"/>
      <c r="AE129" s="263"/>
      <c r="AF129" s="263"/>
      <c r="AG129" s="263"/>
      <c r="AH129" s="263"/>
      <c r="AI129" s="263"/>
      <c r="AJ129" s="263"/>
      <c r="AK129" s="264">
        <v>1</v>
      </c>
      <c r="AL129" s="263"/>
      <c r="AM129" s="263"/>
      <c r="AN129" s="263"/>
      <c r="AO129" s="263"/>
      <c r="AP129" s="263"/>
      <c r="AQ129" s="263"/>
      <c r="AR129" s="263"/>
      <c r="AS129" s="263"/>
      <c r="AT129" s="263"/>
      <c r="AU129" s="263"/>
      <c r="AV129" s="263"/>
      <c r="AW129" s="263"/>
      <c r="AX129" s="263"/>
      <c r="AY129" s="263"/>
      <c r="AZ129" s="263"/>
      <c r="BA129" s="263"/>
      <c r="BB129" s="263"/>
      <c r="BC129" s="263"/>
      <c r="BD129" s="263"/>
      <c r="BE129" s="263"/>
      <c r="BF129" s="263"/>
      <c r="BG129" s="11">
        <v>2</v>
      </c>
      <c r="BH129" s="264">
        <v>1</v>
      </c>
      <c r="BI129" s="263"/>
      <c r="BJ129" s="263"/>
      <c r="BK129" s="264">
        <v>1</v>
      </c>
      <c r="BL129" s="263"/>
      <c r="BM129" s="263"/>
      <c r="BN129" s="263"/>
      <c r="BO129" s="264">
        <v>1</v>
      </c>
      <c r="BP129" s="263"/>
      <c r="BQ129" s="264">
        <v>1</v>
      </c>
      <c r="BR129" s="263"/>
      <c r="BS129" s="263"/>
      <c r="BT129" s="263"/>
      <c r="BU129" s="263"/>
      <c r="BV129" s="263"/>
      <c r="BW129" s="263"/>
      <c r="BX129" s="263"/>
      <c r="BY129" s="263"/>
      <c r="BZ129" s="263"/>
      <c r="CA129" s="263"/>
      <c r="CB129" s="17" t="s">
        <v>12</v>
      </c>
      <c r="CC129" s="263"/>
      <c r="CD129" s="263"/>
      <c r="CE129" s="263"/>
      <c r="CF129" s="263"/>
      <c r="CG129" s="263"/>
      <c r="CH129" s="173"/>
      <c r="CI129" s="18">
        <v>1</v>
      </c>
      <c r="CJ129" s="173"/>
      <c r="CK129" s="173"/>
      <c r="CL129" s="18">
        <v>1</v>
      </c>
      <c r="CM129" s="18"/>
      <c r="CN129" s="18"/>
      <c r="CO129" s="173"/>
      <c r="CP129" s="173"/>
      <c r="CQ129" s="173"/>
      <c r="CR129" s="173"/>
      <c r="CS129" s="13">
        <f t="shared" si="5"/>
        <v>9</v>
      </c>
      <c r="CT129" s="14">
        <f t="shared" si="6"/>
        <v>10</v>
      </c>
      <c r="CU129" s="15">
        <f t="shared" si="8"/>
        <v>0.10869565217391304</v>
      </c>
      <c r="CV129" s="14">
        <f t="shared" si="7"/>
        <v>8</v>
      </c>
      <c r="CW129" s="15">
        <f t="shared" si="9"/>
        <v>0.21621621621621623</v>
      </c>
      <c r="CX129" s="16"/>
      <c r="CY129" s="16"/>
    </row>
    <row r="130" spans="1:103" ht="13.75" customHeight="1" x14ac:dyDescent="0.15">
      <c r="A130" s="10" t="s">
        <v>139</v>
      </c>
      <c r="B130" s="263"/>
      <c r="C130" s="263"/>
      <c r="D130" s="263"/>
      <c r="E130" s="263"/>
      <c r="F130" s="263"/>
      <c r="G130" s="263"/>
      <c r="H130" s="263"/>
      <c r="I130" s="263"/>
      <c r="J130" s="263"/>
      <c r="K130" s="263"/>
      <c r="L130" s="263"/>
      <c r="M130" s="263"/>
      <c r="N130" s="263"/>
      <c r="O130" s="264">
        <v>2</v>
      </c>
      <c r="P130" s="263"/>
      <c r="Q130" s="263"/>
      <c r="R130" s="263"/>
      <c r="S130" s="263"/>
      <c r="T130" s="263"/>
      <c r="U130" s="263"/>
      <c r="V130" s="263"/>
      <c r="W130" s="263"/>
      <c r="X130" s="263"/>
      <c r="Y130" s="263"/>
      <c r="Z130" s="263"/>
      <c r="AA130" s="263"/>
      <c r="AB130" s="263"/>
      <c r="AC130" s="263"/>
      <c r="AD130" s="263"/>
      <c r="AE130" s="263"/>
      <c r="AF130" s="263"/>
      <c r="AG130" s="263"/>
      <c r="AH130" s="263"/>
      <c r="AI130" s="263"/>
      <c r="AJ130" s="263"/>
      <c r="AK130" s="263"/>
      <c r="AL130" s="264">
        <v>4</v>
      </c>
      <c r="AM130" s="263"/>
      <c r="AN130" s="263"/>
      <c r="AO130" s="264">
        <v>17</v>
      </c>
      <c r="AP130" s="264">
        <v>5</v>
      </c>
      <c r="AQ130" s="264">
        <v>2</v>
      </c>
      <c r="AR130" s="264">
        <v>35</v>
      </c>
      <c r="AS130" s="264">
        <v>41</v>
      </c>
      <c r="AT130" s="264">
        <v>2</v>
      </c>
      <c r="AU130" s="264">
        <v>15</v>
      </c>
      <c r="AV130" s="263"/>
      <c r="AW130" s="263"/>
      <c r="AX130" s="264">
        <v>3</v>
      </c>
      <c r="AY130" s="264">
        <v>43</v>
      </c>
      <c r="AZ130" s="263"/>
      <c r="BA130" s="263"/>
      <c r="BB130" s="263"/>
      <c r="BC130" s="264">
        <v>23</v>
      </c>
      <c r="BD130" s="264">
        <v>6</v>
      </c>
      <c r="BE130" s="264">
        <v>4</v>
      </c>
      <c r="BF130" s="264">
        <v>88</v>
      </c>
      <c r="BG130" s="264">
        <v>13</v>
      </c>
      <c r="BH130" s="264">
        <v>5</v>
      </c>
      <c r="BI130" s="264">
        <v>55</v>
      </c>
      <c r="BJ130" s="264">
        <v>9</v>
      </c>
      <c r="BK130" s="264">
        <v>86</v>
      </c>
      <c r="BL130" s="264">
        <v>115</v>
      </c>
      <c r="BM130" s="264">
        <v>46</v>
      </c>
      <c r="BN130" s="265" t="s">
        <v>13</v>
      </c>
      <c r="BO130" s="264">
        <v>350</v>
      </c>
      <c r="BP130" s="264">
        <v>342</v>
      </c>
      <c r="BQ130" s="264">
        <v>8</v>
      </c>
      <c r="BR130" s="264">
        <v>35</v>
      </c>
      <c r="BS130" s="264">
        <v>7</v>
      </c>
      <c r="BT130" s="264">
        <v>19</v>
      </c>
      <c r="BU130" s="264">
        <v>49</v>
      </c>
      <c r="BV130" s="264">
        <v>3</v>
      </c>
      <c r="BW130" s="264">
        <v>6</v>
      </c>
      <c r="BX130" s="264">
        <v>12</v>
      </c>
      <c r="BY130" s="264">
        <v>2</v>
      </c>
      <c r="BZ130" s="264">
        <v>3</v>
      </c>
      <c r="CA130" s="264">
        <v>4</v>
      </c>
      <c r="CB130" s="264">
        <v>150</v>
      </c>
      <c r="CC130" s="264">
        <v>1</v>
      </c>
      <c r="CD130" s="264">
        <v>1</v>
      </c>
      <c r="CE130" s="11">
        <v>468</v>
      </c>
      <c r="CF130" s="264">
        <v>60</v>
      </c>
      <c r="CG130" s="264">
        <v>197</v>
      </c>
      <c r="CH130" s="174">
        <v>446</v>
      </c>
      <c r="CI130" s="174">
        <v>13</v>
      </c>
      <c r="CJ130" s="174">
        <v>11</v>
      </c>
      <c r="CK130" s="174">
        <v>16</v>
      </c>
      <c r="CL130" s="174">
        <v>14</v>
      </c>
      <c r="CM130" s="174"/>
      <c r="CN130" s="174"/>
      <c r="CO130" s="173">
        <v>1</v>
      </c>
      <c r="CP130" s="173"/>
      <c r="CQ130" s="173"/>
      <c r="CR130" s="173"/>
      <c r="CS130" s="13">
        <f t="shared" si="5"/>
        <v>47</v>
      </c>
      <c r="CT130" s="14">
        <f t="shared" si="6"/>
        <v>2837</v>
      </c>
      <c r="CU130" s="15">
        <f t="shared" si="8"/>
        <v>30.836956521739129</v>
      </c>
      <c r="CV130" s="14">
        <f t="shared" si="7"/>
        <v>2639</v>
      </c>
      <c r="CW130" s="15">
        <f t="shared" si="9"/>
        <v>71.324324324324323</v>
      </c>
      <c r="CX130" s="16"/>
      <c r="CY130" s="16"/>
    </row>
    <row r="131" spans="1:103" ht="13.75" customHeight="1" x14ac:dyDescent="0.15">
      <c r="A131" s="10" t="s">
        <v>140</v>
      </c>
      <c r="B131" s="263"/>
      <c r="C131" s="263"/>
      <c r="D131" s="263"/>
      <c r="E131" s="263"/>
      <c r="F131" s="263"/>
      <c r="G131" s="263"/>
      <c r="H131" s="263"/>
      <c r="I131" s="263"/>
      <c r="J131" s="263"/>
      <c r="K131" s="263"/>
      <c r="L131" s="263"/>
      <c r="M131" s="263"/>
      <c r="N131" s="263"/>
      <c r="O131" s="263"/>
      <c r="P131" s="263"/>
      <c r="Q131" s="263"/>
      <c r="R131" s="264">
        <v>4</v>
      </c>
      <c r="S131" s="263"/>
      <c r="T131" s="263"/>
      <c r="U131" s="263"/>
      <c r="V131" s="263"/>
      <c r="W131" s="263"/>
      <c r="X131" s="263"/>
      <c r="Y131" s="264">
        <v>7</v>
      </c>
      <c r="Z131" s="263"/>
      <c r="AA131" s="263"/>
      <c r="AB131" s="263"/>
      <c r="AC131" s="11">
        <v>29</v>
      </c>
      <c r="AD131" s="263"/>
      <c r="AE131" s="263"/>
      <c r="AF131" s="263"/>
      <c r="AG131" s="264">
        <v>10</v>
      </c>
      <c r="AH131" s="263"/>
      <c r="AI131" s="263"/>
      <c r="AJ131" s="263"/>
      <c r="AK131" s="263"/>
      <c r="AL131" s="263"/>
      <c r="AM131" s="263"/>
      <c r="AN131" s="264">
        <v>12</v>
      </c>
      <c r="AO131" s="263"/>
      <c r="AP131" s="263"/>
      <c r="AQ131" s="264">
        <v>20</v>
      </c>
      <c r="AR131" s="263"/>
      <c r="AS131" s="264">
        <v>12</v>
      </c>
      <c r="AT131" s="263"/>
      <c r="AU131" s="263"/>
      <c r="AV131" s="263"/>
      <c r="AW131" s="264">
        <v>6</v>
      </c>
      <c r="AX131" s="263"/>
      <c r="AY131" s="263"/>
      <c r="AZ131" s="263"/>
      <c r="BA131" s="264">
        <v>15</v>
      </c>
      <c r="BB131" s="263"/>
      <c r="BC131" s="263"/>
      <c r="BD131" s="263"/>
      <c r="BE131" s="264">
        <v>2</v>
      </c>
      <c r="BF131" s="264">
        <v>1</v>
      </c>
      <c r="BG131" s="263"/>
      <c r="BH131" s="263"/>
      <c r="BI131" s="263"/>
      <c r="BJ131" s="263"/>
      <c r="BK131" s="264">
        <v>1</v>
      </c>
      <c r="BL131" s="263"/>
      <c r="BM131" s="263"/>
      <c r="BN131" s="263"/>
      <c r="BO131" s="263"/>
      <c r="BP131" s="263"/>
      <c r="BQ131" s="263"/>
      <c r="BR131" s="263"/>
      <c r="BS131" s="263"/>
      <c r="BT131" s="263"/>
      <c r="BU131" s="263"/>
      <c r="BV131" s="263"/>
      <c r="BW131" s="263"/>
      <c r="BX131" s="263"/>
      <c r="BY131" s="263"/>
      <c r="BZ131" s="263"/>
      <c r="CA131" s="263"/>
      <c r="CB131" s="263"/>
      <c r="CC131" s="263"/>
      <c r="CD131" s="263"/>
      <c r="CE131" s="263"/>
      <c r="CF131" s="263"/>
      <c r="CG131" s="263"/>
      <c r="CH131" s="173"/>
      <c r="CI131" s="173"/>
      <c r="CJ131" s="173"/>
      <c r="CK131" s="173"/>
      <c r="CL131" s="173"/>
      <c r="CM131" s="173"/>
      <c r="CN131" s="173"/>
      <c r="CO131" s="173"/>
      <c r="CP131" s="173"/>
      <c r="CQ131" s="173"/>
      <c r="CR131" s="173"/>
      <c r="CS131" s="13">
        <f t="shared" ref="CS131:CS141" si="10">COUNT(B131:CR131)</f>
        <v>12</v>
      </c>
      <c r="CT131" s="14">
        <f t="shared" ref="CT131:CT154" si="11">SUM(B131:CR131)</f>
        <v>119</v>
      </c>
      <c r="CU131" s="15">
        <f t="shared" si="8"/>
        <v>1.2934782608695652</v>
      </c>
      <c r="CV131" s="14">
        <f t="shared" ref="CV131:CV141" si="12">SUM(BE131:CR131)</f>
        <v>4</v>
      </c>
      <c r="CW131" s="15">
        <f t="shared" si="9"/>
        <v>0.10810810810810811</v>
      </c>
      <c r="CX131" s="16"/>
      <c r="CY131" s="16"/>
    </row>
    <row r="132" spans="1:103" ht="13.75" customHeight="1" x14ac:dyDescent="0.15">
      <c r="A132" s="10" t="s">
        <v>141</v>
      </c>
      <c r="B132" s="263"/>
      <c r="C132" s="263"/>
      <c r="D132" s="263"/>
      <c r="E132" s="263"/>
      <c r="F132" s="263"/>
      <c r="G132" s="263"/>
      <c r="H132" s="263"/>
      <c r="I132" s="263"/>
      <c r="J132" s="263"/>
      <c r="K132" s="263"/>
      <c r="L132" s="263"/>
      <c r="M132" s="263"/>
      <c r="N132" s="263"/>
      <c r="O132" s="263"/>
      <c r="P132" s="263"/>
      <c r="Q132" s="263"/>
      <c r="R132" s="263"/>
      <c r="S132" s="263"/>
      <c r="T132" s="263"/>
      <c r="U132" s="263"/>
      <c r="V132" s="263"/>
      <c r="W132" s="263"/>
      <c r="X132" s="263"/>
      <c r="Y132" s="263"/>
      <c r="Z132" s="263"/>
      <c r="AA132" s="263"/>
      <c r="AB132" s="263"/>
      <c r="AC132" s="263"/>
      <c r="AD132" s="263"/>
      <c r="AE132" s="263"/>
      <c r="AF132" s="263"/>
      <c r="AG132" s="263"/>
      <c r="AH132" s="263"/>
      <c r="AI132" s="263"/>
      <c r="AJ132" s="263"/>
      <c r="AK132" s="263"/>
      <c r="AL132" s="263"/>
      <c r="AM132" s="263"/>
      <c r="AN132" s="263"/>
      <c r="AO132" s="263"/>
      <c r="AP132" s="263"/>
      <c r="AQ132" s="263"/>
      <c r="AR132" s="263"/>
      <c r="AS132" s="263"/>
      <c r="AT132" s="263"/>
      <c r="AU132" s="263"/>
      <c r="AV132" s="263"/>
      <c r="AW132" s="263"/>
      <c r="AX132" s="263"/>
      <c r="AY132" s="263"/>
      <c r="AZ132" s="264">
        <v>10</v>
      </c>
      <c r="BA132" s="264">
        <v>1</v>
      </c>
      <c r="BB132" s="264">
        <v>2</v>
      </c>
      <c r="BC132" s="264">
        <v>26</v>
      </c>
      <c r="BD132" s="264">
        <v>206</v>
      </c>
      <c r="BE132" s="264">
        <v>101</v>
      </c>
      <c r="BF132" s="264">
        <v>354</v>
      </c>
      <c r="BG132" s="264">
        <v>429</v>
      </c>
      <c r="BH132" s="264">
        <v>431</v>
      </c>
      <c r="BI132" s="264">
        <v>429</v>
      </c>
      <c r="BJ132" s="11">
        <v>1095</v>
      </c>
      <c r="BK132" s="264">
        <v>834</v>
      </c>
      <c r="BL132" s="264">
        <v>345</v>
      </c>
      <c r="BM132" s="264">
        <v>128</v>
      </c>
      <c r="BN132" s="264">
        <v>94</v>
      </c>
      <c r="BO132" s="264">
        <v>270</v>
      </c>
      <c r="BP132" s="264">
        <v>79</v>
      </c>
      <c r="BQ132" s="264">
        <v>119</v>
      </c>
      <c r="BR132" s="264">
        <v>108</v>
      </c>
      <c r="BS132" s="264">
        <v>146</v>
      </c>
      <c r="BT132" s="264">
        <v>125</v>
      </c>
      <c r="BU132" s="264">
        <v>103</v>
      </c>
      <c r="BV132" s="264">
        <v>110</v>
      </c>
      <c r="BW132" s="264">
        <v>98</v>
      </c>
      <c r="BX132" s="264">
        <v>154</v>
      </c>
      <c r="BY132" s="264">
        <v>119</v>
      </c>
      <c r="BZ132" s="264">
        <v>159</v>
      </c>
      <c r="CA132" s="264">
        <v>114</v>
      </c>
      <c r="CB132" s="264">
        <v>76</v>
      </c>
      <c r="CC132" s="264">
        <v>47</v>
      </c>
      <c r="CD132" s="264">
        <v>80</v>
      </c>
      <c r="CE132" s="264">
        <v>64</v>
      </c>
      <c r="CF132" s="264">
        <v>105</v>
      </c>
      <c r="CG132" s="264">
        <v>85</v>
      </c>
      <c r="CH132" s="174">
        <v>32</v>
      </c>
      <c r="CI132" s="174">
        <v>91</v>
      </c>
      <c r="CJ132" s="174">
        <v>71</v>
      </c>
      <c r="CK132" s="174">
        <v>75</v>
      </c>
      <c r="CL132" s="174">
        <v>95</v>
      </c>
      <c r="CM132" s="174">
        <v>96</v>
      </c>
      <c r="CN132" s="174">
        <v>96</v>
      </c>
      <c r="CO132" s="173">
        <v>130</v>
      </c>
      <c r="CP132" s="173"/>
      <c r="CQ132" s="173"/>
      <c r="CR132" s="173"/>
      <c r="CS132" s="13">
        <f t="shared" si="10"/>
        <v>42</v>
      </c>
      <c r="CT132" s="14">
        <f t="shared" si="11"/>
        <v>7332</v>
      </c>
      <c r="CU132" s="15">
        <f t="shared" si="8"/>
        <v>79.695652173913047</v>
      </c>
      <c r="CV132" s="14">
        <f t="shared" si="12"/>
        <v>7087</v>
      </c>
      <c r="CW132" s="15">
        <f t="shared" si="9"/>
        <v>191.54054054054055</v>
      </c>
      <c r="CX132" s="16"/>
      <c r="CY132" s="16"/>
    </row>
    <row r="133" spans="1:103" ht="13.75" customHeight="1" x14ac:dyDescent="0.15">
      <c r="A133" s="10" t="s">
        <v>142</v>
      </c>
      <c r="B133" s="263"/>
      <c r="C133" s="263"/>
      <c r="D133" s="263"/>
      <c r="E133" s="263"/>
      <c r="F133" s="263"/>
      <c r="G133" s="263"/>
      <c r="H133" s="264">
        <v>15</v>
      </c>
      <c r="I133" s="263"/>
      <c r="J133" s="263"/>
      <c r="K133" s="263"/>
      <c r="L133" s="263"/>
      <c r="M133" s="263"/>
      <c r="N133" s="263"/>
      <c r="O133" s="264">
        <v>5</v>
      </c>
      <c r="P133" s="263"/>
      <c r="Q133" s="263"/>
      <c r="R133" s="11">
        <v>57</v>
      </c>
      <c r="S133" s="264">
        <v>3</v>
      </c>
      <c r="T133" s="264">
        <v>8</v>
      </c>
      <c r="U133" s="264">
        <v>2</v>
      </c>
      <c r="V133" s="264">
        <v>12</v>
      </c>
      <c r="W133" s="263"/>
      <c r="X133" s="263"/>
      <c r="Y133" s="263"/>
      <c r="Z133" s="264">
        <v>10</v>
      </c>
      <c r="AA133" s="263"/>
      <c r="AB133" s="263"/>
      <c r="AC133" s="264">
        <v>9</v>
      </c>
      <c r="AD133" s="263"/>
      <c r="AE133" s="263"/>
      <c r="AF133" s="264">
        <v>4</v>
      </c>
      <c r="AG133" s="263"/>
      <c r="AH133" s="263"/>
      <c r="AI133" s="263"/>
      <c r="AJ133" s="263"/>
      <c r="AK133" s="263"/>
      <c r="AL133" s="263"/>
      <c r="AM133" s="263"/>
      <c r="AN133" s="263"/>
      <c r="AO133" s="264">
        <v>2</v>
      </c>
      <c r="AP133" s="263"/>
      <c r="AQ133" s="263"/>
      <c r="AR133" s="264">
        <v>11</v>
      </c>
      <c r="AS133" s="263"/>
      <c r="AT133" s="264">
        <v>25</v>
      </c>
      <c r="AU133" s="264">
        <v>3</v>
      </c>
      <c r="AV133" s="263"/>
      <c r="AW133" s="263"/>
      <c r="AX133" s="263"/>
      <c r="AY133" s="263"/>
      <c r="AZ133" s="264">
        <v>1</v>
      </c>
      <c r="BA133" s="264">
        <v>1</v>
      </c>
      <c r="BB133" s="264">
        <v>1</v>
      </c>
      <c r="BC133" s="263"/>
      <c r="BD133" s="264">
        <v>4</v>
      </c>
      <c r="BE133" s="264">
        <v>4</v>
      </c>
      <c r="BF133" s="264">
        <v>3</v>
      </c>
      <c r="BG133" s="264">
        <v>14</v>
      </c>
      <c r="BH133" s="264">
        <v>20</v>
      </c>
      <c r="BI133" s="264">
        <v>2</v>
      </c>
      <c r="BJ133" s="264">
        <v>2</v>
      </c>
      <c r="BK133" s="263"/>
      <c r="BL133" s="264">
        <v>1</v>
      </c>
      <c r="BM133" s="264">
        <v>2</v>
      </c>
      <c r="BN133" s="263"/>
      <c r="BO133" s="264">
        <v>16</v>
      </c>
      <c r="BP133" s="263"/>
      <c r="BQ133" s="263"/>
      <c r="BR133" s="263"/>
      <c r="BS133" s="263"/>
      <c r="BT133" s="264">
        <v>11</v>
      </c>
      <c r="BU133" s="263"/>
      <c r="BV133" s="263"/>
      <c r="BW133" s="264">
        <v>4</v>
      </c>
      <c r="BX133" s="263"/>
      <c r="BY133" s="264">
        <v>10</v>
      </c>
      <c r="BZ133" s="264">
        <v>2</v>
      </c>
      <c r="CA133" s="264">
        <v>2</v>
      </c>
      <c r="CB133" s="264">
        <v>3</v>
      </c>
      <c r="CC133" s="263"/>
      <c r="CD133" s="264">
        <v>1</v>
      </c>
      <c r="CE133" s="264">
        <v>2</v>
      </c>
      <c r="CF133" s="264">
        <v>4</v>
      </c>
      <c r="CG133" s="263"/>
      <c r="CH133" s="173"/>
      <c r="CI133" s="173"/>
      <c r="CJ133" s="173"/>
      <c r="CK133" s="173"/>
      <c r="CL133" s="174">
        <v>1</v>
      </c>
      <c r="CM133" s="174"/>
      <c r="CN133" s="174"/>
      <c r="CO133" s="173"/>
      <c r="CP133" s="173"/>
      <c r="CQ133" s="173"/>
      <c r="CR133" s="173"/>
      <c r="CS133" s="13">
        <f t="shared" si="10"/>
        <v>37</v>
      </c>
      <c r="CT133" s="14">
        <f t="shared" si="11"/>
        <v>277</v>
      </c>
      <c r="CU133" s="15">
        <f t="shared" ref="CU133:CU141" si="13">CT133/92</f>
        <v>3.0108695652173911</v>
      </c>
      <c r="CV133" s="14">
        <f t="shared" si="12"/>
        <v>104</v>
      </c>
      <c r="CW133" s="15">
        <f t="shared" ref="CW133:CW141" si="14">CV133/37</f>
        <v>2.810810810810811</v>
      </c>
      <c r="CX133" s="16"/>
      <c r="CY133" s="16"/>
    </row>
    <row r="134" spans="1:103" ht="13.75" customHeight="1" x14ac:dyDescent="0.15">
      <c r="A134" s="10" t="s">
        <v>143</v>
      </c>
      <c r="B134" s="263"/>
      <c r="C134" s="263"/>
      <c r="D134" s="263"/>
      <c r="E134" s="263"/>
      <c r="F134" s="263"/>
      <c r="G134" s="263"/>
      <c r="H134" s="264">
        <v>1</v>
      </c>
      <c r="I134" s="263"/>
      <c r="J134" s="263"/>
      <c r="K134" s="263"/>
      <c r="L134" s="263"/>
      <c r="M134" s="263"/>
      <c r="N134" s="263"/>
      <c r="O134" s="263"/>
      <c r="P134" s="264">
        <v>2</v>
      </c>
      <c r="Q134" s="263"/>
      <c r="R134" s="264">
        <v>2</v>
      </c>
      <c r="S134" s="263"/>
      <c r="T134" s="263"/>
      <c r="U134" s="263"/>
      <c r="V134" s="263"/>
      <c r="W134" s="263"/>
      <c r="X134" s="263"/>
      <c r="Y134" s="263"/>
      <c r="Z134" s="263"/>
      <c r="AA134" s="263"/>
      <c r="AB134" s="264">
        <v>3</v>
      </c>
      <c r="AC134" s="263"/>
      <c r="AD134" s="263"/>
      <c r="AE134" s="263"/>
      <c r="AF134" s="263"/>
      <c r="AG134" s="263"/>
      <c r="AH134" s="263"/>
      <c r="AI134" s="263"/>
      <c r="AJ134" s="263"/>
      <c r="AK134" s="263"/>
      <c r="AL134" s="263"/>
      <c r="AM134" s="263"/>
      <c r="AN134" s="264">
        <v>8</v>
      </c>
      <c r="AO134" s="263"/>
      <c r="AP134" s="263"/>
      <c r="AQ134" s="263"/>
      <c r="AR134" s="263"/>
      <c r="AS134" s="263"/>
      <c r="AT134" s="263"/>
      <c r="AU134" s="263"/>
      <c r="AV134" s="263"/>
      <c r="AW134" s="263"/>
      <c r="AX134" s="263"/>
      <c r="AY134" s="263"/>
      <c r="AZ134" s="264">
        <v>3</v>
      </c>
      <c r="BA134" s="263"/>
      <c r="BB134" s="263"/>
      <c r="BC134" s="263"/>
      <c r="BD134" s="263"/>
      <c r="BE134" s="263"/>
      <c r="BF134" s="11">
        <v>18</v>
      </c>
      <c r="BG134" s="263"/>
      <c r="BH134" s="263"/>
      <c r="BI134" s="263"/>
      <c r="BJ134" s="263"/>
      <c r="BK134" s="263"/>
      <c r="BL134" s="263"/>
      <c r="BM134" s="263"/>
      <c r="BN134" s="263"/>
      <c r="BO134" s="263"/>
      <c r="BP134" s="263"/>
      <c r="BQ134" s="263"/>
      <c r="BR134" s="263"/>
      <c r="BS134" s="263"/>
      <c r="BT134" s="18">
        <v>1</v>
      </c>
      <c r="BU134" s="263"/>
      <c r="BV134" s="263"/>
      <c r="BW134" s="263"/>
      <c r="BX134" s="263"/>
      <c r="BY134" s="263"/>
      <c r="BZ134" s="263"/>
      <c r="CA134" s="263"/>
      <c r="CB134" s="263"/>
      <c r="CC134" s="263"/>
      <c r="CD134" s="263"/>
      <c r="CE134" s="263"/>
      <c r="CF134" s="263"/>
      <c r="CG134" s="18">
        <v>1</v>
      </c>
      <c r="CH134" s="173"/>
      <c r="CI134" s="173"/>
      <c r="CJ134" s="18">
        <v>4</v>
      </c>
      <c r="CK134" s="173"/>
      <c r="CL134" s="29" t="s">
        <v>12</v>
      </c>
      <c r="CM134" s="29"/>
      <c r="CN134" s="29"/>
      <c r="CO134" s="173"/>
      <c r="CP134" s="173"/>
      <c r="CQ134" s="173"/>
      <c r="CR134" s="173"/>
      <c r="CS134" s="13">
        <f t="shared" si="10"/>
        <v>10</v>
      </c>
      <c r="CT134" s="14">
        <f t="shared" si="11"/>
        <v>43</v>
      </c>
      <c r="CU134" s="15">
        <f t="shared" si="13"/>
        <v>0.46739130434782611</v>
      </c>
      <c r="CV134" s="14">
        <f t="shared" si="12"/>
        <v>24</v>
      </c>
      <c r="CW134" s="15">
        <f t="shared" si="14"/>
        <v>0.64864864864864868</v>
      </c>
      <c r="CX134" s="16"/>
      <c r="CY134" s="16"/>
    </row>
    <row r="135" spans="1:103" ht="13.75" customHeight="1" x14ac:dyDescent="0.15">
      <c r="A135" s="10" t="s">
        <v>144</v>
      </c>
      <c r="B135" s="263"/>
      <c r="C135" s="263"/>
      <c r="D135" s="263"/>
      <c r="E135" s="263"/>
      <c r="F135" s="263"/>
      <c r="G135" s="263"/>
      <c r="H135" s="263"/>
      <c r="I135" s="263"/>
      <c r="J135" s="263"/>
      <c r="K135" s="263"/>
      <c r="L135" s="263"/>
      <c r="M135" s="263"/>
      <c r="N135" s="263"/>
      <c r="O135" s="263"/>
      <c r="P135" s="263"/>
      <c r="Q135" s="263"/>
      <c r="R135" s="264">
        <v>9</v>
      </c>
      <c r="S135" s="263"/>
      <c r="T135" s="263"/>
      <c r="U135" s="263"/>
      <c r="V135" s="263"/>
      <c r="W135" s="263"/>
      <c r="X135" s="263"/>
      <c r="Y135" s="263"/>
      <c r="Z135" s="263"/>
      <c r="AA135" s="263"/>
      <c r="AB135" s="264">
        <v>12</v>
      </c>
      <c r="AC135" s="263"/>
      <c r="AD135" s="263"/>
      <c r="AE135" s="263"/>
      <c r="AF135" s="263"/>
      <c r="AG135" s="263"/>
      <c r="AH135" s="263"/>
      <c r="AI135" s="263"/>
      <c r="AJ135" s="263"/>
      <c r="AK135" s="263"/>
      <c r="AL135" s="263"/>
      <c r="AM135" s="264">
        <v>52</v>
      </c>
      <c r="AN135" s="264">
        <v>2</v>
      </c>
      <c r="AO135" s="263"/>
      <c r="AP135" s="263"/>
      <c r="AQ135" s="263"/>
      <c r="AR135" s="263"/>
      <c r="AS135" s="263"/>
      <c r="AT135" s="263"/>
      <c r="AU135" s="263"/>
      <c r="AV135" s="263"/>
      <c r="AW135" s="264">
        <v>42</v>
      </c>
      <c r="AX135" s="263"/>
      <c r="AY135" s="263"/>
      <c r="AZ135" s="263"/>
      <c r="BA135" s="263"/>
      <c r="BB135" s="263"/>
      <c r="BC135" s="263"/>
      <c r="BD135" s="263"/>
      <c r="BE135" s="264">
        <v>1</v>
      </c>
      <c r="BF135" s="263"/>
      <c r="BG135" s="263"/>
      <c r="BH135" s="264">
        <v>36</v>
      </c>
      <c r="BI135" s="263"/>
      <c r="BJ135" s="263"/>
      <c r="BK135" s="264">
        <v>2</v>
      </c>
      <c r="BL135" s="263"/>
      <c r="BM135" s="264">
        <v>1</v>
      </c>
      <c r="BN135" s="263"/>
      <c r="BO135" s="263"/>
      <c r="BP135" s="263"/>
      <c r="BQ135" s="264">
        <v>1</v>
      </c>
      <c r="BR135" s="263"/>
      <c r="BS135" s="263"/>
      <c r="BT135" s="263"/>
      <c r="BU135" s="263"/>
      <c r="BV135" s="263"/>
      <c r="BW135" s="263"/>
      <c r="BX135" s="11">
        <v>375</v>
      </c>
      <c r="BY135" s="263"/>
      <c r="BZ135" s="263"/>
      <c r="CA135" s="264">
        <v>15</v>
      </c>
      <c r="CB135" s="264">
        <v>3</v>
      </c>
      <c r="CC135" s="263"/>
      <c r="CD135" s="263"/>
      <c r="CE135" s="263"/>
      <c r="CF135" s="263"/>
      <c r="CG135" s="263"/>
      <c r="CH135" s="173"/>
      <c r="CI135" s="173"/>
      <c r="CJ135" s="173"/>
      <c r="CK135" s="173"/>
      <c r="CL135" s="173"/>
      <c r="CM135" s="173"/>
      <c r="CN135" s="173"/>
      <c r="CO135" s="173">
        <v>2</v>
      </c>
      <c r="CP135" s="173"/>
      <c r="CQ135" s="173"/>
      <c r="CR135" s="173"/>
      <c r="CS135" s="13">
        <f t="shared" si="10"/>
        <v>14</v>
      </c>
      <c r="CT135" s="14">
        <f t="shared" si="11"/>
        <v>553</v>
      </c>
      <c r="CU135" s="15">
        <f t="shared" si="13"/>
        <v>6.0108695652173916</v>
      </c>
      <c r="CV135" s="14">
        <f t="shared" si="12"/>
        <v>436</v>
      </c>
      <c r="CW135" s="15">
        <f t="shared" si="14"/>
        <v>11.783783783783784</v>
      </c>
      <c r="CX135" s="16"/>
      <c r="CY135" s="16"/>
    </row>
    <row r="136" spans="1:103" ht="13.75" customHeight="1" x14ac:dyDescent="0.15">
      <c r="A136" s="10" t="s">
        <v>145</v>
      </c>
      <c r="B136" s="263"/>
      <c r="C136" s="263"/>
      <c r="D136" s="263"/>
      <c r="E136" s="263"/>
      <c r="F136" s="263"/>
      <c r="G136" s="263"/>
      <c r="H136" s="263"/>
      <c r="I136" s="263"/>
      <c r="J136" s="264">
        <v>22</v>
      </c>
      <c r="K136" s="264">
        <v>14</v>
      </c>
      <c r="L136" s="264">
        <v>8</v>
      </c>
      <c r="M136" s="263"/>
      <c r="N136" s="264">
        <v>6</v>
      </c>
      <c r="O136" s="263"/>
      <c r="P136" s="264">
        <v>1</v>
      </c>
      <c r="Q136" s="264">
        <v>100</v>
      </c>
      <c r="R136" s="264">
        <v>4</v>
      </c>
      <c r="S136" s="263"/>
      <c r="T136" s="263"/>
      <c r="U136" s="263"/>
      <c r="V136" s="263"/>
      <c r="W136" s="263"/>
      <c r="X136" s="263"/>
      <c r="Y136" s="264">
        <v>8</v>
      </c>
      <c r="Z136" s="263"/>
      <c r="AA136" s="263"/>
      <c r="AB136" s="263"/>
      <c r="AC136" s="264">
        <v>4</v>
      </c>
      <c r="AD136" s="263"/>
      <c r="AE136" s="264">
        <v>50</v>
      </c>
      <c r="AF136" s="263"/>
      <c r="AG136" s="264">
        <v>30</v>
      </c>
      <c r="AH136" s="263"/>
      <c r="AI136" s="263"/>
      <c r="AJ136" s="263"/>
      <c r="AK136" s="264">
        <v>43</v>
      </c>
      <c r="AL136" s="263"/>
      <c r="AM136" s="263"/>
      <c r="AN136" s="263"/>
      <c r="AO136" s="263"/>
      <c r="AP136" s="263"/>
      <c r="AQ136" s="263"/>
      <c r="AR136" s="263"/>
      <c r="AS136" s="263"/>
      <c r="AT136" s="263"/>
      <c r="AU136" s="263"/>
      <c r="AV136" s="263"/>
      <c r="AW136" s="264">
        <v>6</v>
      </c>
      <c r="AX136" s="263"/>
      <c r="AY136" s="263"/>
      <c r="AZ136" s="263"/>
      <c r="BA136" s="263"/>
      <c r="BB136" s="263"/>
      <c r="BC136" s="263"/>
      <c r="BD136" s="264">
        <v>4</v>
      </c>
      <c r="BE136" s="263"/>
      <c r="BF136" s="263"/>
      <c r="BG136" s="264">
        <v>2</v>
      </c>
      <c r="BH136" s="263"/>
      <c r="BI136" s="264">
        <v>120</v>
      </c>
      <c r="BJ136" s="263"/>
      <c r="BK136" s="264">
        <v>78</v>
      </c>
      <c r="BL136" s="263"/>
      <c r="BM136" s="264">
        <v>112</v>
      </c>
      <c r="BN136" s="263"/>
      <c r="BO136" s="264">
        <v>2</v>
      </c>
      <c r="BP136" s="263"/>
      <c r="BQ136" s="264">
        <v>98</v>
      </c>
      <c r="BR136" s="263"/>
      <c r="BS136" s="264">
        <v>159</v>
      </c>
      <c r="BT136" s="264">
        <v>61</v>
      </c>
      <c r="BU136" s="263"/>
      <c r="BV136" s="263"/>
      <c r="BW136" s="11">
        <v>1032</v>
      </c>
      <c r="BX136" s="263"/>
      <c r="BY136" s="263"/>
      <c r="BZ136" s="264">
        <v>13</v>
      </c>
      <c r="CA136" s="264">
        <v>3</v>
      </c>
      <c r="CB136" s="264">
        <v>284</v>
      </c>
      <c r="CC136" s="263"/>
      <c r="CD136" s="264">
        <v>1</v>
      </c>
      <c r="CE136" s="263"/>
      <c r="CF136" s="263"/>
      <c r="CG136" s="263"/>
      <c r="CH136" s="174">
        <v>50</v>
      </c>
      <c r="CI136" s="173"/>
      <c r="CJ136" s="174">
        <v>34</v>
      </c>
      <c r="CK136" s="174">
        <v>12</v>
      </c>
      <c r="CL136" s="173"/>
      <c r="CM136" s="173"/>
      <c r="CN136" s="173"/>
      <c r="CO136" s="173">
        <v>20</v>
      </c>
      <c r="CP136" s="173"/>
      <c r="CQ136" s="173"/>
      <c r="CR136" s="173"/>
      <c r="CS136" s="13">
        <f t="shared" si="10"/>
        <v>31</v>
      </c>
      <c r="CT136" s="14">
        <f t="shared" si="11"/>
        <v>2381</v>
      </c>
      <c r="CU136" s="15">
        <f t="shared" si="13"/>
        <v>25.880434782608695</v>
      </c>
      <c r="CV136" s="14">
        <f t="shared" si="12"/>
        <v>2081</v>
      </c>
      <c r="CW136" s="15">
        <f t="shared" si="14"/>
        <v>56.243243243243242</v>
      </c>
      <c r="CX136" s="16"/>
      <c r="CY136" s="16"/>
    </row>
    <row r="137" spans="1:103" ht="13.75" customHeight="1" x14ac:dyDescent="0.15">
      <c r="A137" s="10" t="s">
        <v>146</v>
      </c>
      <c r="B137" s="263"/>
      <c r="C137" s="263"/>
      <c r="D137" s="263"/>
      <c r="E137" s="263"/>
      <c r="F137" s="263"/>
      <c r="G137" s="263"/>
      <c r="H137" s="263"/>
      <c r="I137" s="263"/>
      <c r="J137" s="263"/>
      <c r="K137" s="263"/>
      <c r="L137" s="263"/>
      <c r="M137" s="263"/>
      <c r="N137" s="263"/>
      <c r="O137" s="263"/>
      <c r="P137" s="263"/>
      <c r="Q137" s="263"/>
      <c r="R137" s="263"/>
      <c r="S137" s="263"/>
      <c r="T137" s="263"/>
      <c r="U137" s="263"/>
      <c r="V137" s="263"/>
      <c r="W137" s="263"/>
      <c r="X137" s="263"/>
      <c r="Y137" s="263"/>
      <c r="Z137" s="263"/>
      <c r="AA137" s="263"/>
      <c r="AB137" s="263"/>
      <c r="AC137" s="263"/>
      <c r="AD137" s="263"/>
      <c r="AE137" s="263"/>
      <c r="AF137" s="263"/>
      <c r="AG137" s="263"/>
      <c r="AH137" s="263"/>
      <c r="AI137" s="263"/>
      <c r="AJ137" s="263"/>
      <c r="AK137" s="263"/>
      <c r="AL137" s="263"/>
      <c r="AM137" s="263"/>
      <c r="AN137" s="263"/>
      <c r="AO137" s="263"/>
      <c r="AP137" s="263"/>
      <c r="AQ137" s="263"/>
      <c r="AR137" s="263"/>
      <c r="AS137" s="263"/>
      <c r="AT137" s="263"/>
      <c r="AU137" s="263"/>
      <c r="AV137" s="263"/>
      <c r="AW137" s="263"/>
      <c r="AX137" s="263"/>
      <c r="AY137" s="263"/>
      <c r="AZ137" s="263"/>
      <c r="BA137" s="263"/>
      <c r="BB137" s="263"/>
      <c r="BC137" s="263"/>
      <c r="BD137" s="263"/>
      <c r="BE137" s="263"/>
      <c r="BF137" s="263"/>
      <c r="BG137" s="263"/>
      <c r="BH137" s="263"/>
      <c r="BI137" s="263"/>
      <c r="BJ137" s="263"/>
      <c r="BK137" s="263"/>
      <c r="BL137" s="263"/>
      <c r="BM137" s="263"/>
      <c r="BN137" s="263"/>
      <c r="BO137" s="263"/>
      <c r="BP137" s="263"/>
      <c r="BQ137" s="263"/>
      <c r="BR137" s="263"/>
      <c r="BS137" s="265" t="s">
        <v>12</v>
      </c>
      <c r="BT137" s="263"/>
      <c r="BU137" s="263"/>
      <c r="BV137" s="263"/>
      <c r="BW137" s="11">
        <v>8</v>
      </c>
      <c r="BX137" s="263"/>
      <c r="BY137" s="263"/>
      <c r="BZ137" s="263"/>
      <c r="CA137" s="263"/>
      <c r="CB137" s="34">
        <v>1</v>
      </c>
      <c r="CC137" s="263"/>
      <c r="CD137" s="263"/>
      <c r="CE137" s="263"/>
      <c r="CF137" s="263"/>
      <c r="CG137" s="263"/>
      <c r="CH137" s="173"/>
      <c r="CI137" s="173"/>
      <c r="CJ137" s="173"/>
      <c r="CK137" s="173"/>
      <c r="CL137" s="173"/>
      <c r="CM137" s="173"/>
      <c r="CN137" s="173"/>
      <c r="CO137" s="173"/>
      <c r="CP137" s="173"/>
      <c r="CQ137" s="173"/>
      <c r="CR137" s="173"/>
      <c r="CS137" s="13">
        <f t="shared" si="10"/>
        <v>2</v>
      </c>
      <c r="CT137" s="14">
        <f t="shared" si="11"/>
        <v>9</v>
      </c>
      <c r="CU137" s="15">
        <f t="shared" si="13"/>
        <v>9.7826086956521743E-2</v>
      </c>
      <c r="CV137" s="14">
        <f t="shared" si="12"/>
        <v>9</v>
      </c>
      <c r="CW137" s="15">
        <f t="shared" si="14"/>
        <v>0.24324324324324326</v>
      </c>
      <c r="CX137" s="16"/>
      <c r="CY137" s="16"/>
    </row>
    <row r="138" spans="1:103" ht="13.75" customHeight="1" x14ac:dyDescent="0.15">
      <c r="A138" s="10" t="s">
        <v>147</v>
      </c>
      <c r="B138" s="263"/>
      <c r="C138" s="264">
        <v>3</v>
      </c>
      <c r="D138" s="263"/>
      <c r="E138" s="264">
        <v>40</v>
      </c>
      <c r="F138" s="263"/>
      <c r="G138" s="263"/>
      <c r="H138" s="263"/>
      <c r="I138" s="263"/>
      <c r="J138" s="264">
        <v>15</v>
      </c>
      <c r="K138" s="263"/>
      <c r="L138" s="263"/>
      <c r="M138" s="263"/>
      <c r="N138" s="263"/>
      <c r="O138" s="263"/>
      <c r="P138" s="264">
        <v>1</v>
      </c>
      <c r="Q138" s="263"/>
      <c r="R138" s="264">
        <v>12</v>
      </c>
      <c r="S138" s="263"/>
      <c r="T138" s="263"/>
      <c r="U138" s="263"/>
      <c r="V138" s="263"/>
      <c r="W138" s="264">
        <v>7</v>
      </c>
      <c r="X138" s="263"/>
      <c r="Y138" s="263"/>
      <c r="Z138" s="263"/>
      <c r="AA138" s="263"/>
      <c r="AB138" s="264">
        <v>18</v>
      </c>
      <c r="AC138" s="263"/>
      <c r="AD138" s="263"/>
      <c r="AE138" s="263"/>
      <c r="AF138" s="263"/>
      <c r="AG138" s="263"/>
      <c r="AH138" s="263"/>
      <c r="AI138" s="263"/>
      <c r="AJ138" s="263"/>
      <c r="AK138" s="264">
        <v>11</v>
      </c>
      <c r="AL138" s="263"/>
      <c r="AM138" s="263"/>
      <c r="AN138" s="263"/>
      <c r="AO138" s="264">
        <v>1</v>
      </c>
      <c r="AP138" s="263"/>
      <c r="AQ138" s="264">
        <v>1</v>
      </c>
      <c r="AR138" s="263"/>
      <c r="AS138" s="263"/>
      <c r="AT138" s="263"/>
      <c r="AU138" s="263"/>
      <c r="AV138" s="264">
        <v>2</v>
      </c>
      <c r="AW138" s="263"/>
      <c r="AX138" s="263"/>
      <c r="AY138" s="263"/>
      <c r="AZ138" s="263"/>
      <c r="BA138" s="263"/>
      <c r="BB138" s="264">
        <v>6</v>
      </c>
      <c r="BC138" s="264">
        <v>15</v>
      </c>
      <c r="BD138" s="264">
        <v>3</v>
      </c>
      <c r="BE138" s="264">
        <v>1</v>
      </c>
      <c r="BF138" s="264">
        <v>8</v>
      </c>
      <c r="BG138" s="264">
        <v>3</v>
      </c>
      <c r="BH138" s="264">
        <v>1</v>
      </c>
      <c r="BI138" s="264">
        <v>1</v>
      </c>
      <c r="BJ138" s="264">
        <v>10</v>
      </c>
      <c r="BK138" s="264">
        <v>6</v>
      </c>
      <c r="BL138" s="263"/>
      <c r="BM138" s="264">
        <v>18</v>
      </c>
      <c r="BN138" s="263"/>
      <c r="BO138" s="11">
        <v>144</v>
      </c>
      <c r="BP138" s="263"/>
      <c r="BQ138" s="264">
        <v>10</v>
      </c>
      <c r="BR138" s="263"/>
      <c r="BS138" s="264">
        <v>40</v>
      </c>
      <c r="BT138" s="264">
        <v>1</v>
      </c>
      <c r="BU138" s="264">
        <v>3</v>
      </c>
      <c r="BV138" s="263"/>
      <c r="BW138" s="264">
        <v>3</v>
      </c>
      <c r="BX138" s="264">
        <v>6</v>
      </c>
      <c r="BY138" s="264">
        <v>1</v>
      </c>
      <c r="BZ138" s="264">
        <v>5</v>
      </c>
      <c r="CA138" s="264">
        <v>30</v>
      </c>
      <c r="CB138" s="265" t="s">
        <v>12</v>
      </c>
      <c r="CC138" s="263"/>
      <c r="CD138" s="264">
        <v>3</v>
      </c>
      <c r="CE138" s="263"/>
      <c r="CF138" s="263"/>
      <c r="CG138" s="264">
        <v>53</v>
      </c>
      <c r="CH138" s="174">
        <v>10</v>
      </c>
      <c r="CI138" s="173"/>
      <c r="CJ138" s="174">
        <v>139</v>
      </c>
      <c r="CK138" s="174">
        <v>2</v>
      </c>
      <c r="CL138" s="174">
        <v>8</v>
      </c>
      <c r="CM138" s="174">
        <v>124</v>
      </c>
      <c r="CN138" s="174">
        <v>4</v>
      </c>
      <c r="CO138" s="173">
        <v>5</v>
      </c>
      <c r="CP138" s="173"/>
      <c r="CQ138" s="173"/>
      <c r="CR138" s="173"/>
      <c r="CS138" s="13">
        <f t="shared" si="10"/>
        <v>41</v>
      </c>
      <c r="CT138" s="14">
        <f t="shared" si="11"/>
        <v>774</v>
      </c>
      <c r="CU138" s="15">
        <f t="shared" si="13"/>
        <v>8.4130434782608692</v>
      </c>
      <c r="CV138" s="14">
        <f t="shared" si="12"/>
        <v>639</v>
      </c>
      <c r="CW138" s="15">
        <f t="shared" si="14"/>
        <v>17.27027027027027</v>
      </c>
      <c r="CX138" s="16"/>
      <c r="CY138" s="16"/>
    </row>
    <row r="139" spans="1:103" ht="13.75" customHeight="1" x14ac:dyDescent="0.15">
      <c r="A139" s="10" t="s">
        <v>148</v>
      </c>
      <c r="B139" s="263"/>
      <c r="C139" s="263"/>
      <c r="D139" s="263"/>
      <c r="E139" s="264">
        <v>2</v>
      </c>
      <c r="F139" s="263"/>
      <c r="G139" s="263"/>
      <c r="H139" s="263"/>
      <c r="I139" s="264">
        <v>27</v>
      </c>
      <c r="J139" s="264">
        <v>45</v>
      </c>
      <c r="K139" s="264">
        <v>1</v>
      </c>
      <c r="L139" s="264">
        <v>217</v>
      </c>
      <c r="M139" s="263"/>
      <c r="N139" s="264">
        <v>8</v>
      </c>
      <c r="O139" s="264">
        <v>6</v>
      </c>
      <c r="P139" s="264">
        <v>1</v>
      </c>
      <c r="Q139" s="264">
        <v>3</v>
      </c>
      <c r="R139" s="264">
        <v>226</v>
      </c>
      <c r="S139" s="264">
        <v>28</v>
      </c>
      <c r="T139" s="264">
        <v>34</v>
      </c>
      <c r="U139" s="264">
        <v>184</v>
      </c>
      <c r="V139" s="264">
        <v>1</v>
      </c>
      <c r="W139" s="264">
        <v>100</v>
      </c>
      <c r="X139" s="264">
        <v>4</v>
      </c>
      <c r="Y139" s="264">
        <v>11</v>
      </c>
      <c r="Z139" s="264">
        <v>10</v>
      </c>
      <c r="AA139" s="264">
        <v>5</v>
      </c>
      <c r="AB139" s="264">
        <v>61</v>
      </c>
      <c r="AC139" s="264">
        <v>26</v>
      </c>
      <c r="AD139" s="264">
        <v>12</v>
      </c>
      <c r="AE139" s="264">
        <v>215</v>
      </c>
      <c r="AF139" s="264">
        <v>80</v>
      </c>
      <c r="AG139" s="263"/>
      <c r="AH139" s="264">
        <v>13</v>
      </c>
      <c r="AI139" s="264">
        <v>215</v>
      </c>
      <c r="AJ139" s="263"/>
      <c r="AK139" s="264">
        <v>5</v>
      </c>
      <c r="AL139" s="264">
        <v>6</v>
      </c>
      <c r="AM139" s="264">
        <v>60</v>
      </c>
      <c r="AN139" s="264">
        <v>130</v>
      </c>
      <c r="AO139" s="264">
        <v>33</v>
      </c>
      <c r="AP139" s="264">
        <v>52</v>
      </c>
      <c r="AQ139" s="264">
        <v>11</v>
      </c>
      <c r="AR139" s="264">
        <v>25</v>
      </c>
      <c r="AS139" s="264">
        <v>63</v>
      </c>
      <c r="AT139" s="264">
        <v>44</v>
      </c>
      <c r="AU139" s="264">
        <v>42</v>
      </c>
      <c r="AV139" s="264">
        <v>42</v>
      </c>
      <c r="AW139" s="264">
        <v>20</v>
      </c>
      <c r="AX139" s="264">
        <v>7</v>
      </c>
      <c r="AY139" s="264">
        <v>15</v>
      </c>
      <c r="AZ139" s="264">
        <v>111</v>
      </c>
      <c r="BA139" s="264">
        <v>43</v>
      </c>
      <c r="BB139" s="264">
        <v>79</v>
      </c>
      <c r="BC139" s="264">
        <v>38</v>
      </c>
      <c r="BD139" s="264">
        <v>102</v>
      </c>
      <c r="BE139" s="264">
        <v>360</v>
      </c>
      <c r="BF139" s="264">
        <v>398</v>
      </c>
      <c r="BG139" s="264">
        <v>199</v>
      </c>
      <c r="BH139" s="264">
        <v>183</v>
      </c>
      <c r="BI139" s="264">
        <v>176</v>
      </c>
      <c r="BJ139" s="264">
        <v>135</v>
      </c>
      <c r="BK139" s="264">
        <v>233</v>
      </c>
      <c r="BL139" s="264">
        <v>234</v>
      </c>
      <c r="BM139" s="264">
        <v>248</v>
      </c>
      <c r="BN139" s="264">
        <v>174</v>
      </c>
      <c r="BO139" s="264">
        <v>222</v>
      </c>
      <c r="BP139" s="264">
        <v>286</v>
      </c>
      <c r="BQ139" s="264">
        <v>279</v>
      </c>
      <c r="BR139" s="264">
        <v>183</v>
      </c>
      <c r="BS139" s="264">
        <v>343</v>
      </c>
      <c r="BT139" s="264">
        <v>381</v>
      </c>
      <c r="BU139" s="11">
        <v>542</v>
      </c>
      <c r="BV139" s="264">
        <v>143</v>
      </c>
      <c r="BW139" s="264">
        <v>517</v>
      </c>
      <c r="BX139" s="264">
        <v>364</v>
      </c>
      <c r="BY139" s="264">
        <v>458</v>
      </c>
      <c r="BZ139" s="264">
        <v>383</v>
      </c>
      <c r="CA139" s="264">
        <v>232</v>
      </c>
      <c r="CB139" s="264">
        <v>288</v>
      </c>
      <c r="CC139" s="264">
        <v>406</v>
      </c>
      <c r="CD139" s="264">
        <v>211</v>
      </c>
      <c r="CE139" s="264">
        <v>340</v>
      </c>
      <c r="CF139" s="264">
        <v>490</v>
      </c>
      <c r="CG139" s="264">
        <v>342</v>
      </c>
      <c r="CH139" s="174">
        <v>239</v>
      </c>
      <c r="CI139" s="174">
        <v>196</v>
      </c>
      <c r="CJ139" s="174">
        <v>273</v>
      </c>
      <c r="CK139" s="174">
        <v>260</v>
      </c>
      <c r="CL139" s="174">
        <v>216</v>
      </c>
      <c r="CM139" s="174">
        <v>240</v>
      </c>
      <c r="CN139" s="174">
        <v>139</v>
      </c>
      <c r="CO139" s="173">
        <v>426</v>
      </c>
      <c r="CP139" s="173"/>
      <c r="CQ139" s="173"/>
      <c r="CR139" s="173"/>
      <c r="CS139" s="13">
        <f t="shared" si="10"/>
        <v>83</v>
      </c>
      <c r="CT139" s="14">
        <f t="shared" si="11"/>
        <v>13202</v>
      </c>
      <c r="CU139" s="15">
        <f t="shared" si="13"/>
        <v>143.5</v>
      </c>
      <c r="CV139" s="14">
        <f t="shared" si="12"/>
        <v>10739</v>
      </c>
      <c r="CW139" s="15">
        <f t="shared" si="14"/>
        <v>290.24324324324323</v>
      </c>
      <c r="CX139" s="16"/>
      <c r="CY139" s="16"/>
    </row>
    <row r="140" spans="1:103" ht="13.75" customHeight="1" x14ac:dyDescent="0.15">
      <c r="A140" s="10" t="s">
        <v>149</v>
      </c>
      <c r="B140" s="263"/>
      <c r="C140" s="263"/>
      <c r="D140" s="263"/>
      <c r="E140" s="263"/>
      <c r="F140" s="263"/>
      <c r="G140" s="263"/>
      <c r="H140" s="263"/>
      <c r="I140" s="263"/>
      <c r="J140" s="263"/>
      <c r="K140" s="263"/>
      <c r="L140" s="263"/>
      <c r="M140" s="263"/>
      <c r="N140" s="263"/>
      <c r="O140" s="263"/>
      <c r="P140" s="263"/>
      <c r="Q140" s="263"/>
      <c r="R140" s="263"/>
      <c r="S140" s="263"/>
      <c r="T140" s="263"/>
      <c r="U140" s="263"/>
      <c r="V140" s="263"/>
      <c r="W140" s="263"/>
      <c r="X140" s="263"/>
      <c r="Y140" s="263"/>
      <c r="Z140" s="264">
        <v>7</v>
      </c>
      <c r="AA140" s="263"/>
      <c r="AB140" s="263"/>
      <c r="AC140" s="11">
        <v>47</v>
      </c>
      <c r="AD140" s="263"/>
      <c r="AE140" s="264">
        <v>16</v>
      </c>
      <c r="AF140" s="263"/>
      <c r="AG140" s="263"/>
      <c r="AH140" s="263"/>
      <c r="AI140" s="263"/>
      <c r="AJ140" s="264">
        <v>7</v>
      </c>
      <c r="AK140" s="264">
        <v>7</v>
      </c>
      <c r="AL140" s="264">
        <v>3</v>
      </c>
      <c r="AM140" s="263"/>
      <c r="AN140" s="264">
        <v>35</v>
      </c>
      <c r="AO140" s="263"/>
      <c r="AP140" s="263"/>
      <c r="AQ140" s="264">
        <v>44</v>
      </c>
      <c r="AR140" s="263"/>
      <c r="AS140" s="264">
        <v>48</v>
      </c>
      <c r="AT140" s="264">
        <v>2</v>
      </c>
      <c r="AU140" s="263"/>
      <c r="AV140" s="264">
        <v>1</v>
      </c>
      <c r="AW140" s="264">
        <v>6</v>
      </c>
      <c r="AX140" s="264">
        <v>1</v>
      </c>
      <c r="AY140" s="264">
        <v>2</v>
      </c>
      <c r="AZ140" s="264">
        <v>2</v>
      </c>
      <c r="BA140" s="264">
        <v>4</v>
      </c>
      <c r="BB140" s="263"/>
      <c r="BC140" s="264">
        <v>14</v>
      </c>
      <c r="BD140" s="263"/>
      <c r="BE140" s="264">
        <v>4</v>
      </c>
      <c r="BF140" s="264">
        <v>9</v>
      </c>
      <c r="BG140" s="263"/>
      <c r="BH140" s="264">
        <v>2</v>
      </c>
      <c r="BI140" s="264">
        <v>13</v>
      </c>
      <c r="BJ140" s="263"/>
      <c r="BK140" s="264">
        <v>6</v>
      </c>
      <c r="BL140" s="263"/>
      <c r="BM140" s="264">
        <v>1</v>
      </c>
      <c r="BN140" s="263"/>
      <c r="BO140" s="263"/>
      <c r="BP140" s="263"/>
      <c r="BQ140" s="263"/>
      <c r="BR140" s="263"/>
      <c r="BS140" s="263"/>
      <c r="BT140" s="263"/>
      <c r="BU140" s="263"/>
      <c r="BV140" s="263"/>
      <c r="BW140" s="263"/>
      <c r="BX140" s="263"/>
      <c r="BY140" s="263"/>
      <c r="BZ140" s="263"/>
      <c r="CA140" s="263"/>
      <c r="CB140" s="263"/>
      <c r="CC140" s="263"/>
      <c r="CD140" s="263"/>
      <c r="CE140" s="263"/>
      <c r="CF140" s="263"/>
      <c r="CG140" s="263"/>
      <c r="CH140" s="173"/>
      <c r="CI140" s="173"/>
      <c r="CJ140" s="173"/>
      <c r="CK140" s="173"/>
      <c r="CL140" s="250" t="s">
        <v>12</v>
      </c>
      <c r="CM140" s="29"/>
      <c r="CN140" s="29"/>
      <c r="CO140" s="173"/>
      <c r="CP140" s="173"/>
      <c r="CQ140" s="173"/>
      <c r="CR140" s="173"/>
      <c r="CS140" s="13">
        <f t="shared" si="10"/>
        <v>23</v>
      </c>
      <c r="CT140" s="14">
        <f t="shared" si="11"/>
        <v>281</v>
      </c>
      <c r="CU140" s="15">
        <f t="shared" si="13"/>
        <v>3.0543478260869565</v>
      </c>
      <c r="CV140" s="14">
        <f t="shared" si="12"/>
        <v>35</v>
      </c>
      <c r="CW140" s="15">
        <f t="shared" si="14"/>
        <v>0.94594594594594594</v>
      </c>
      <c r="CX140" s="16"/>
      <c r="CY140" s="16"/>
    </row>
    <row r="141" spans="1:103" ht="13.75" customHeight="1" x14ac:dyDescent="0.15">
      <c r="A141" s="10" t="s">
        <v>150</v>
      </c>
      <c r="B141" s="264">
        <v>50</v>
      </c>
      <c r="C141" s="264">
        <v>1</v>
      </c>
      <c r="D141" s="264">
        <v>1</v>
      </c>
      <c r="E141" s="264">
        <v>1</v>
      </c>
      <c r="F141" s="263"/>
      <c r="G141" s="263"/>
      <c r="H141" s="264">
        <v>1</v>
      </c>
      <c r="I141" s="264">
        <v>500</v>
      </c>
      <c r="J141" s="264">
        <v>610</v>
      </c>
      <c r="K141" s="11">
        <v>1600</v>
      </c>
      <c r="L141" s="264">
        <v>1117</v>
      </c>
      <c r="M141" s="264">
        <v>6</v>
      </c>
      <c r="N141" s="264">
        <v>7</v>
      </c>
      <c r="O141" s="264">
        <v>237</v>
      </c>
      <c r="P141" s="264">
        <v>5</v>
      </c>
      <c r="Q141" s="264">
        <v>135</v>
      </c>
      <c r="R141" s="264">
        <v>1</v>
      </c>
      <c r="S141" s="264">
        <v>263</v>
      </c>
      <c r="T141" s="264">
        <v>345</v>
      </c>
      <c r="U141" s="264">
        <v>50</v>
      </c>
      <c r="V141" s="263"/>
      <c r="W141" s="264">
        <v>1</v>
      </c>
      <c r="X141" s="264">
        <v>25</v>
      </c>
      <c r="Y141" s="264">
        <v>250</v>
      </c>
      <c r="Z141" s="264">
        <v>500</v>
      </c>
      <c r="AA141" s="264">
        <v>210</v>
      </c>
      <c r="AB141" s="264">
        <v>53</v>
      </c>
      <c r="AC141" s="264">
        <v>271</v>
      </c>
      <c r="AD141" s="264">
        <v>145</v>
      </c>
      <c r="AE141" s="264">
        <v>250</v>
      </c>
      <c r="AF141" s="264">
        <v>120</v>
      </c>
      <c r="AG141" s="264">
        <v>175</v>
      </c>
      <c r="AH141" s="264">
        <v>250</v>
      </c>
      <c r="AI141" s="264">
        <v>170</v>
      </c>
      <c r="AJ141" s="264">
        <v>140</v>
      </c>
      <c r="AK141" s="264">
        <v>232</v>
      </c>
      <c r="AL141" s="264">
        <v>250</v>
      </c>
      <c r="AM141" s="264">
        <v>250</v>
      </c>
      <c r="AN141" s="264">
        <v>200</v>
      </c>
      <c r="AO141" s="264">
        <v>77</v>
      </c>
      <c r="AP141" s="264">
        <v>71</v>
      </c>
      <c r="AQ141" s="264">
        <v>141</v>
      </c>
      <c r="AR141" s="264">
        <v>360</v>
      </c>
      <c r="AS141" s="264">
        <v>330</v>
      </c>
      <c r="AT141" s="264">
        <v>106</v>
      </c>
      <c r="AU141" s="264">
        <v>78</v>
      </c>
      <c r="AV141" s="264">
        <v>108</v>
      </c>
      <c r="AW141" s="264">
        <v>212</v>
      </c>
      <c r="AX141" s="264">
        <v>480</v>
      </c>
      <c r="AY141" s="264">
        <v>225</v>
      </c>
      <c r="AZ141" s="264">
        <v>502</v>
      </c>
      <c r="BA141" s="264">
        <v>514</v>
      </c>
      <c r="BB141" s="264">
        <v>817</v>
      </c>
      <c r="BC141" s="264">
        <v>775</v>
      </c>
      <c r="BD141" s="264">
        <v>992</v>
      </c>
      <c r="BE141" s="264">
        <v>1204</v>
      </c>
      <c r="BF141" s="264">
        <v>1305</v>
      </c>
      <c r="BG141" s="264">
        <v>618</v>
      </c>
      <c r="BH141" s="264">
        <v>704</v>
      </c>
      <c r="BI141" s="264">
        <v>1331</v>
      </c>
      <c r="BJ141" s="264">
        <v>1045</v>
      </c>
      <c r="BK141" s="264">
        <v>663</v>
      </c>
      <c r="BL141" s="264">
        <v>654</v>
      </c>
      <c r="BM141" s="264">
        <v>308</v>
      </c>
      <c r="BN141" s="264">
        <v>941</v>
      </c>
      <c r="BO141" s="264">
        <v>494</v>
      </c>
      <c r="BP141" s="264">
        <v>502</v>
      </c>
      <c r="BQ141" s="264">
        <v>567</v>
      </c>
      <c r="BR141" s="264">
        <v>381</v>
      </c>
      <c r="BS141" s="264">
        <v>478</v>
      </c>
      <c r="BT141" s="264">
        <v>524</v>
      </c>
      <c r="BU141" s="264">
        <v>642</v>
      </c>
      <c r="BV141" s="264">
        <v>810</v>
      </c>
      <c r="BW141" s="264">
        <v>537</v>
      </c>
      <c r="BX141" s="264">
        <v>673</v>
      </c>
      <c r="BY141" s="264">
        <v>621</v>
      </c>
      <c r="BZ141" s="264">
        <v>308</v>
      </c>
      <c r="CA141" s="264">
        <v>403</v>
      </c>
      <c r="CB141" s="264">
        <v>542</v>
      </c>
      <c r="CC141" s="264">
        <v>487</v>
      </c>
      <c r="CD141" s="264">
        <v>266</v>
      </c>
      <c r="CE141" s="264">
        <v>277</v>
      </c>
      <c r="CF141" s="264">
        <v>793</v>
      </c>
      <c r="CG141" s="264">
        <v>720</v>
      </c>
      <c r="CH141" s="174">
        <v>306</v>
      </c>
      <c r="CI141" s="174">
        <v>627</v>
      </c>
      <c r="CJ141" s="174">
        <v>158</v>
      </c>
      <c r="CK141" s="174">
        <v>241</v>
      </c>
      <c r="CL141" s="174">
        <v>207</v>
      </c>
      <c r="CM141" s="174">
        <v>127</v>
      </c>
      <c r="CN141" s="174">
        <v>264</v>
      </c>
      <c r="CO141" s="173">
        <v>163</v>
      </c>
      <c r="CP141" s="173"/>
      <c r="CQ141" s="173"/>
      <c r="CR141" s="173"/>
      <c r="CS141" s="13">
        <f t="shared" si="10"/>
        <v>89</v>
      </c>
      <c r="CT141" s="14">
        <f t="shared" si="11"/>
        <v>35101</v>
      </c>
      <c r="CU141" s="15">
        <f t="shared" si="13"/>
        <v>381.53260869565219</v>
      </c>
      <c r="CV141" s="14">
        <f t="shared" si="12"/>
        <v>20891</v>
      </c>
      <c r="CW141" s="15">
        <f t="shared" si="14"/>
        <v>564.62162162162167</v>
      </c>
      <c r="CX141" s="16"/>
      <c r="CY141" s="16"/>
    </row>
    <row r="142" spans="1:103" ht="13.75" customHeight="1" x14ac:dyDescent="0.15">
      <c r="A142" s="37"/>
      <c r="B142" s="266"/>
      <c r="C142" s="266"/>
      <c r="D142" s="266"/>
      <c r="E142" s="266"/>
      <c r="F142" s="266"/>
      <c r="G142" s="266"/>
      <c r="H142" s="266"/>
      <c r="I142" s="266"/>
      <c r="J142" s="266"/>
      <c r="K142" s="266"/>
      <c r="L142" s="266"/>
      <c r="M142" s="266"/>
      <c r="N142" s="266"/>
      <c r="O142" s="266"/>
      <c r="P142" s="266"/>
      <c r="Q142" s="266"/>
      <c r="R142" s="266"/>
      <c r="S142" s="266"/>
      <c r="T142" s="266"/>
      <c r="U142" s="266"/>
      <c r="V142" s="266"/>
      <c r="W142" s="266"/>
      <c r="X142" s="266"/>
      <c r="Y142" s="266"/>
      <c r="Z142" s="266"/>
      <c r="AA142" s="266"/>
      <c r="AB142" s="266"/>
      <c r="AC142" s="266"/>
      <c r="AD142" s="266"/>
      <c r="AE142" s="266"/>
      <c r="AF142" s="266"/>
      <c r="AG142" s="266"/>
      <c r="AH142" s="266"/>
      <c r="AI142" s="266"/>
      <c r="AJ142" s="266"/>
      <c r="AK142" s="266"/>
      <c r="AL142" s="266"/>
      <c r="AM142" s="266"/>
      <c r="AN142" s="266"/>
      <c r="AO142" s="266"/>
      <c r="AP142" s="266"/>
      <c r="AQ142" s="266"/>
      <c r="AR142" s="266"/>
      <c r="AS142" s="266"/>
      <c r="AT142" s="266"/>
      <c r="AU142" s="266"/>
      <c r="AV142" s="266"/>
      <c r="AW142" s="266"/>
      <c r="AX142" s="266"/>
      <c r="AY142" s="266"/>
      <c r="AZ142" s="266"/>
      <c r="BA142" s="266"/>
      <c r="BB142" s="266"/>
      <c r="BC142" s="266"/>
      <c r="BD142" s="266"/>
      <c r="BE142" s="266"/>
      <c r="BF142" s="266"/>
      <c r="BG142" s="266"/>
      <c r="BH142" s="266"/>
      <c r="BI142" s="266"/>
      <c r="BJ142" s="266"/>
      <c r="BK142" s="266"/>
      <c r="BL142" s="266"/>
      <c r="BM142" s="266"/>
      <c r="BN142" s="266"/>
      <c r="BO142" s="266"/>
      <c r="BP142" s="266"/>
      <c r="BQ142" s="266"/>
      <c r="BR142" s="266"/>
      <c r="BS142" s="266"/>
      <c r="BT142" s="266"/>
      <c r="BU142" s="266"/>
      <c r="BV142" s="266"/>
      <c r="BW142" s="266"/>
      <c r="BX142" s="266"/>
      <c r="BY142" s="266"/>
      <c r="BZ142" s="266"/>
      <c r="CA142" s="266"/>
      <c r="CB142" s="266"/>
      <c r="CC142" s="266"/>
      <c r="CD142" s="266"/>
      <c r="CE142" s="266"/>
      <c r="CF142" s="266"/>
      <c r="CG142" s="266"/>
      <c r="CH142" s="233"/>
      <c r="CI142" s="233"/>
      <c r="CJ142" s="233"/>
      <c r="CK142" s="233"/>
      <c r="CL142" s="233"/>
      <c r="CM142" s="233"/>
      <c r="CN142" s="233"/>
      <c r="CO142" s="233"/>
      <c r="CP142" s="233"/>
      <c r="CQ142" s="233"/>
      <c r="CR142" s="233"/>
      <c r="CS142" s="16"/>
      <c r="CT142" s="14"/>
      <c r="CU142" s="15"/>
      <c r="CV142" s="16"/>
      <c r="CW142" s="15"/>
      <c r="CX142" s="16"/>
      <c r="CY142" s="16"/>
    </row>
    <row r="143" spans="1:103" ht="13.75" customHeight="1" x14ac:dyDescent="0.15">
      <c r="A143" s="10" t="s">
        <v>151</v>
      </c>
      <c r="B143" s="263"/>
      <c r="C143" s="263"/>
      <c r="D143" s="263"/>
      <c r="E143" s="263"/>
      <c r="F143" s="263"/>
      <c r="G143" s="263"/>
      <c r="H143" s="263"/>
      <c r="I143" s="263"/>
      <c r="J143" s="263"/>
      <c r="K143" s="263"/>
      <c r="L143" s="263"/>
      <c r="M143" s="263"/>
      <c r="N143" s="263"/>
      <c r="O143" s="263"/>
      <c r="P143" s="263"/>
      <c r="Q143" s="263"/>
      <c r="R143" s="263"/>
      <c r="S143" s="263"/>
      <c r="T143" s="263"/>
      <c r="U143" s="263"/>
      <c r="V143" s="263"/>
      <c r="W143" s="263"/>
      <c r="X143" s="263"/>
      <c r="Y143" s="263"/>
      <c r="Z143" s="263"/>
      <c r="AA143" s="263"/>
      <c r="AB143" s="263"/>
      <c r="AC143" s="263"/>
      <c r="AD143" s="263"/>
      <c r="AE143" s="263"/>
      <c r="AF143" s="263"/>
      <c r="AG143" s="263"/>
      <c r="AH143" s="263"/>
      <c r="AI143" s="263"/>
      <c r="AJ143" s="263"/>
      <c r="AK143" s="263"/>
      <c r="AL143" s="263"/>
      <c r="AM143" s="263"/>
      <c r="AN143" s="263"/>
      <c r="AO143" s="263"/>
      <c r="AP143" s="263"/>
      <c r="AQ143" s="263"/>
      <c r="AR143" s="263"/>
      <c r="AS143" s="263"/>
      <c r="AT143" s="263"/>
      <c r="AU143" s="263"/>
      <c r="AV143" s="263"/>
      <c r="AW143" s="263"/>
      <c r="AX143" s="263"/>
      <c r="AY143" s="263"/>
      <c r="AZ143" s="263"/>
      <c r="BA143" s="263"/>
      <c r="BB143" s="263"/>
      <c r="BC143" s="263"/>
      <c r="BD143" s="263"/>
      <c r="BE143" s="263"/>
      <c r="BF143" s="263"/>
      <c r="BG143" s="263"/>
      <c r="BH143" s="263"/>
      <c r="BI143" s="263"/>
      <c r="BJ143" s="263"/>
      <c r="BK143" s="263"/>
      <c r="BL143" s="263"/>
      <c r="BM143" s="263"/>
      <c r="BN143" s="263"/>
      <c r="BO143" s="263"/>
      <c r="BP143" s="263"/>
      <c r="BQ143" s="263"/>
      <c r="BR143" s="263"/>
      <c r="BS143" s="263"/>
      <c r="BT143" s="263"/>
      <c r="BU143" s="263"/>
      <c r="BV143" s="263"/>
      <c r="BW143" s="263"/>
      <c r="BX143" s="263"/>
      <c r="BY143" s="263"/>
      <c r="BZ143" s="263"/>
      <c r="CA143" s="263"/>
      <c r="CB143" s="263"/>
      <c r="CC143" s="263"/>
      <c r="CD143" s="263"/>
      <c r="CE143" s="263"/>
      <c r="CF143" s="263"/>
      <c r="CG143" s="263"/>
      <c r="CH143" s="173"/>
      <c r="CI143" s="173"/>
      <c r="CJ143" s="173"/>
      <c r="CK143" s="173"/>
      <c r="CL143" s="173"/>
      <c r="CM143" s="173"/>
      <c r="CN143" s="173"/>
      <c r="CO143" s="173"/>
      <c r="CP143" s="173"/>
      <c r="CQ143" s="173"/>
      <c r="CR143" s="173"/>
      <c r="CS143" s="38"/>
      <c r="CT143" s="14"/>
      <c r="CU143" s="15"/>
      <c r="CV143" s="16"/>
      <c r="CW143" s="15"/>
      <c r="CX143" s="16"/>
      <c r="CY143" s="16"/>
    </row>
    <row r="144" spans="1:103" ht="13.75" customHeight="1" x14ac:dyDescent="0.15">
      <c r="A144" s="10" t="s">
        <v>152</v>
      </c>
      <c r="B144" s="263"/>
      <c r="C144" s="263"/>
      <c r="D144" s="263"/>
      <c r="E144" s="263"/>
      <c r="F144" s="263"/>
      <c r="G144" s="263"/>
      <c r="H144" s="263"/>
      <c r="I144" s="263"/>
      <c r="J144" s="263"/>
      <c r="K144" s="263"/>
      <c r="L144" s="263"/>
      <c r="M144" s="263"/>
      <c r="N144" s="263"/>
      <c r="O144" s="263"/>
      <c r="P144" s="263"/>
      <c r="Q144" s="263"/>
      <c r="R144" s="263"/>
      <c r="S144" s="263"/>
      <c r="T144" s="263"/>
      <c r="U144" s="263"/>
      <c r="V144" s="263"/>
      <c r="W144" s="263"/>
      <c r="X144" s="263"/>
      <c r="Y144" s="263"/>
      <c r="Z144" s="263"/>
      <c r="AA144" s="263"/>
      <c r="AB144" s="263"/>
      <c r="AC144" s="263"/>
      <c r="AD144" s="263"/>
      <c r="AE144" s="263"/>
      <c r="AF144" s="263"/>
      <c r="AG144" s="263"/>
      <c r="AH144" s="263"/>
      <c r="AI144" s="263"/>
      <c r="AJ144" s="263"/>
      <c r="AK144" s="263"/>
      <c r="AL144" s="263"/>
      <c r="AM144" s="263"/>
      <c r="AN144" s="263"/>
      <c r="AO144" s="263"/>
      <c r="AP144" s="263"/>
      <c r="AQ144" s="263"/>
      <c r="AR144" s="263"/>
      <c r="AS144" s="263"/>
      <c r="AT144" s="263"/>
      <c r="AU144" s="263"/>
      <c r="AV144" s="263"/>
      <c r="AW144" s="263"/>
      <c r="AX144" s="263"/>
      <c r="AY144" s="263"/>
      <c r="AZ144" s="263"/>
      <c r="BA144" s="263"/>
      <c r="BB144" s="263"/>
      <c r="BC144" s="263"/>
      <c r="BD144" s="263"/>
      <c r="BE144" s="263"/>
      <c r="BF144" s="263"/>
      <c r="BG144" s="263"/>
      <c r="BH144" s="263"/>
      <c r="BI144" s="263"/>
      <c r="BJ144" s="263"/>
      <c r="BK144" s="263"/>
      <c r="BL144" s="263"/>
      <c r="BM144" s="263"/>
      <c r="BN144" s="263"/>
      <c r="BO144" s="263"/>
      <c r="BP144" s="263"/>
      <c r="BQ144" s="263"/>
      <c r="BR144" s="263"/>
      <c r="BS144" s="263"/>
      <c r="BT144" s="17" t="s">
        <v>12</v>
      </c>
      <c r="BU144" s="263"/>
      <c r="BV144" s="263"/>
      <c r="BW144" s="263"/>
      <c r="BX144" s="263"/>
      <c r="BY144" s="263"/>
      <c r="BZ144" s="263"/>
      <c r="CA144" s="263"/>
      <c r="CB144" s="263"/>
      <c r="CC144" s="263"/>
      <c r="CD144" s="263"/>
      <c r="CE144" s="263"/>
      <c r="CF144" s="263"/>
      <c r="CG144" s="263"/>
      <c r="CH144" s="173"/>
      <c r="CI144" s="173"/>
      <c r="CJ144" s="173"/>
      <c r="CK144" s="173"/>
      <c r="CL144" s="173"/>
      <c r="CM144" s="173"/>
      <c r="CN144" s="173"/>
      <c r="CO144" s="173"/>
      <c r="CP144" s="173"/>
      <c r="CQ144" s="173"/>
      <c r="CR144" s="173"/>
      <c r="CS144" s="38"/>
      <c r="CT144" s="14"/>
      <c r="CU144" s="15"/>
      <c r="CV144" s="16"/>
      <c r="CW144" s="15"/>
      <c r="CX144" s="16"/>
      <c r="CY144" s="16"/>
    </row>
    <row r="145" spans="1:103" ht="13.75" customHeight="1" x14ac:dyDescent="0.15">
      <c r="A145" s="10" t="s">
        <v>153</v>
      </c>
      <c r="B145" s="263"/>
      <c r="C145" s="263"/>
      <c r="D145" s="263"/>
      <c r="E145" s="263"/>
      <c r="F145" s="263"/>
      <c r="G145" s="263"/>
      <c r="H145" s="263"/>
      <c r="I145" s="263"/>
      <c r="J145" s="263"/>
      <c r="K145" s="263"/>
      <c r="L145" s="263"/>
      <c r="M145" s="263"/>
      <c r="N145" s="263"/>
      <c r="O145" s="263"/>
      <c r="P145" s="263"/>
      <c r="Q145" s="263"/>
      <c r="R145" s="263"/>
      <c r="S145" s="263"/>
      <c r="T145" s="263"/>
      <c r="U145" s="263"/>
      <c r="V145" s="263"/>
      <c r="W145" s="263"/>
      <c r="X145" s="263"/>
      <c r="Y145" s="263"/>
      <c r="Z145" s="263"/>
      <c r="AA145" s="263"/>
      <c r="AB145" s="263"/>
      <c r="AC145" s="263"/>
      <c r="AD145" s="263"/>
      <c r="AE145" s="263"/>
      <c r="AF145" s="263"/>
      <c r="AG145" s="263"/>
      <c r="AH145" s="263"/>
      <c r="AI145" s="263"/>
      <c r="AJ145" s="263"/>
      <c r="AK145" s="263"/>
      <c r="AL145" s="263"/>
      <c r="AM145" s="263"/>
      <c r="AN145" s="263"/>
      <c r="AO145" s="263"/>
      <c r="AP145" s="263"/>
      <c r="AQ145" s="263"/>
      <c r="AR145" s="11">
        <v>1500</v>
      </c>
      <c r="AS145" s="263"/>
      <c r="AT145" s="263"/>
      <c r="AU145" s="263"/>
      <c r="AV145" s="263"/>
      <c r="AW145" s="263"/>
      <c r="AX145" s="263"/>
      <c r="AY145" s="263"/>
      <c r="AZ145" s="263"/>
      <c r="BA145" s="263"/>
      <c r="BB145" s="263"/>
      <c r="BC145" s="263"/>
      <c r="BD145" s="263"/>
      <c r="BE145" s="264">
        <v>70</v>
      </c>
      <c r="BF145" s="263"/>
      <c r="BG145" s="264">
        <v>10</v>
      </c>
      <c r="BH145" s="263"/>
      <c r="BI145" s="264">
        <v>15</v>
      </c>
      <c r="BJ145" s="263"/>
      <c r="BK145" s="263"/>
      <c r="BL145" s="263"/>
      <c r="BM145" s="263"/>
      <c r="BN145" s="265" t="s">
        <v>47</v>
      </c>
      <c r="BO145" s="263"/>
      <c r="BP145" s="263"/>
      <c r="BQ145" s="263"/>
      <c r="BR145" s="263"/>
      <c r="BS145" s="263"/>
      <c r="BT145" s="263"/>
      <c r="BU145" s="263"/>
      <c r="BV145" s="263"/>
      <c r="BW145" s="263"/>
      <c r="BX145" s="263"/>
      <c r="BY145" s="263"/>
      <c r="BZ145" s="263"/>
      <c r="CA145" s="264">
        <v>1</v>
      </c>
      <c r="CB145" s="264">
        <v>3</v>
      </c>
      <c r="CC145" s="263"/>
      <c r="CD145" s="263"/>
      <c r="CE145" s="264">
        <v>40</v>
      </c>
      <c r="CF145" s="263"/>
      <c r="CG145" s="263"/>
      <c r="CH145" s="173"/>
      <c r="CI145" s="173"/>
      <c r="CJ145" s="173"/>
      <c r="CK145" s="173"/>
      <c r="CL145" s="173"/>
      <c r="CM145" s="173"/>
      <c r="CN145" s="173"/>
      <c r="CO145" s="173"/>
      <c r="CP145" s="173"/>
      <c r="CQ145" s="173"/>
      <c r="CR145" s="173"/>
      <c r="CS145" s="13">
        <f t="shared" ref="CS145:CS152" si="15">COUNT(B145:CR145)</f>
        <v>7</v>
      </c>
      <c r="CT145" s="14">
        <f t="shared" si="11"/>
        <v>1639</v>
      </c>
      <c r="CU145" s="15">
        <f t="shared" ref="CU145:CU152" si="16">CT145/92</f>
        <v>17.815217391304348</v>
      </c>
      <c r="CV145" s="14">
        <f t="shared" ref="CV145:CV152" si="17">SUM(BE145:CR145)</f>
        <v>139</v>
      </c>
      <c r="CW145" s="15">
        <f t="shared" ref="CW145:CW152" si="18">CV145/37</f>
        <v>3.7567567567567566</v>
      </c>
      <c r="CX145" s="16"/>
      <c r="CY145" s="16"/>
    </row>
    <row r="146" spans="1:103" ht="13.75" customHeight="1" x14ac:dyDescent="0.15">
      <c r="A146" s="10" t="s">
        <v>154</v>
      </c>
      <c r="B146" s="263"/>
      <c r="C146" s="263"/>
      <c r="D146" s="263"/>
      <c r="E146" s="263"/>
      <c r="F146" s="263"/>
      <c r="G146" s="263"/>
      <c r="H146" s="263"/>
      <c r="I146" s="263"/>
      <c r="J146" s="263"/>
      <c r="K146" s="263"/>
      <c r="L146" s="263"/>
      <c r="M146" s="263"/>
      <c r="N146" s="263"/>
      <c r="O146" s="263"/>
      <c r="P146" s="263"/>
      <c r="Q146" s="263"/>
      <c r="R146" s="263"/>
      <c r="S146" s="263"/>
      <c r="T146" s="263"/>
      <c r="U146" s="263"/>
      <c r="V146" s="263"/>
      <c r="W146" s="263"/>
      <c r="X146" s="263"/>
      <c r="Y146" s="263"/>
      <c r="Z146" s="263"/>
      <c r="AA146" s="263"/>
      <c r="AB146" s="263"/>
      <c r="AC146" s="263"/>
      <c r="AD146" s="263"/>
      <c r="AE146" s="263"/>
      <c r="AF146" s="263"/>
      <c r="AG146" s="263"/>
      <c r="AH146" s="263"/>
      <c r="AI146" s="263"/>
      <c r="AJ146" s="263"/>
      <c r="AK146" s="263"/>
      <c r="AL146" s="263"/>
      <c r="AM146" s="263"/>
      <c r="AN146" s="263"/>
      <c r="AO146" s="263"/>
      <c r="AP146" s="263"/>
      <c r="AQ146" s="263"/>
      <c r="AR146" s="263"/>
      <c r="AS146" s="263"/>
      <c r="AT146" s="263"/>
      <c r="AU146" s="263"/>
      <c r="AV146" s="263"/>
      <c r="AW146" s="263"/>
      <c r="AX146" s="263"/>
      <c r="AY146" s="263"/>
      <c r="AZ146" s="263"/>
      <c r="BA146" s="263"/>
      <c r="BB146" s="263"/>
      <c r="BC146" s="263"/>
      <c r="BD146" s="263"/>
      <c r="BE146" s="11">
        <v>2</v>
      </c>
      <c r="BF146" s="263"/>
      <c r="BG146" s="263"/>
      <c r="BH146" s="263"/>
      <c r="BI146" s="263"/>
      <c r="BJ146" s="263"/>
      <c r="BK146" s="263"/>
      <c r="BL146" s="263"/>
      <c r="BM146" s="263"/>
      <c r="BN146" s="265" t="s">
        <v>47</v>
      </c>
      <c r="BO146" s="263"/>
      <c r="BP146" s="263"/>
      <c r="BQ146" s="263"/>
      <c r="BR146" s="263"/>
      <c r="BS146" s="263"/>
      <c r="BT146" s="263"/>
      <c r="BU146" s="263"/>
      <c r="BV146" s="263"/>
      <c r="BW146" s="263"/>
      <c r="BX146" s="263"/>
      <c r="BY146" s="263"/>
      <c r="BZ146" s="263"/>
      <c r="CA146" s="263"/>
      <c r="CB146" s="263"/>
      <c r="CC146" s="263"/>
      <c r="CD146" s="263"/>
      <c r="CE146" s="263"/>
      <c r="CF146" s="263"/>
      <c r="CG146" s="263"/>
      <c r="CH146" s="173"/>
      <c r="CI146" s="174">
        <v>1</v>
      </c>
      <c r="CJ146" s="173"/>
      <c r="CK146" s="173"/>
      <c r="CL146" s="173"/>
      <c r="CM146" s="173"/>
      <c r="CN146" s="173">
        <v>1</v>
      </c>
      <c r="CO146" s="173"/>
      <c r="CP146" s="173"/>
      <c r="CQ146" s="173"/>
      <c r="CR146" s="173"/>
      <c r="CS146" s="13">
        <f t="shared" si="15"/>
        <v>3</v>
      </c>
      <c r="CT146" s="14">
        <f t="shared" si="11"/>
        <v>4</v>
      </c>
      <c r="CU146" s="15">
        <f t="shared" si="16"/>
        <v>4.3478260869565216E-2</v>
      </c>
      <c r="CV146" s="14">
        <f t="shared" si="17"/>
        <v>4</v>
      </c>
      <c r="CW146" s="15">
        <f t="shared" si="18"/>
        <v>0.10810810810810811</v>
      </c>
      <c r="CX146" s="16"/>
      <c r="CY146" s="16"/>
    </row>
    <row r="147" spans="1:103" ht="13.75" customHeight="1" x14ac:dyDescent="0.15">
      <c r="A147" s="10" t="s">
        <v>155</v>
      </c>
      <c r="B147" s="263"/>
      <c r="C147" s="263"/>
      <c r="D147" s="263"/>
      <c r="E147" s="263"/>
      <c r="F147" s="263"/>
      <c r="G147" s="263"/>
      <c r="H147" s="263"/>
      <c r="I147" s="263"/>
      <c r="J147" s="263"/>
      <c r="K147" s="263"/>
      <c r="L147" s="263"/>
      <c r="M147" s="263"/>
      <c r="N147" s="263"/>
      <c r="O147" s="263"/>
      <c r="P147" s="263"/>
      <c r="Q147" s="263"/>
      <c r="R147" s="263"/>
      <c r="S147" s="263"/>
      <c r="T147" s="263"/>
      <c r="U147" s="263"/>
      <c r="V147" s="263"/>
      <c r="W147" s="263"/>
      <c r="X147" s="263"/>
      <c r="Y147" s="263"/>
      <c r="Z147" s="11">
        <v>5</v>
      </c>
      <c r="AA147" s="263"/>
      <c r="AB147" s="263"/>
      <c r="AC147" s="263"/>
      <c r="AD147" s="263"/>
      <c r="AE147" s="263"/>
      <c r="AF147" s="263"/>
      <c r="AG147" s="263"/>
      <c r="AH147" s="263"/>
      <c r="AI147" s="263"/>
      <c r="AJ147" s="263"/>
      <c r="AK147" s="263"/>
      <c r="AL147" s="263"/>
      <c r="AM147" s="263"/>
      <c r="AN147" s="263"/>
      <c r="AO147" s="263"/>
      <c r="AP147" s="263"/>
      <c r="AQ147" s="263"/>
      <c r="AR147" s="263"/>
      <c r="AS147" s="263"/>
      <c r="AT147" s="263"/>
      <c r="AU147" s="263"/>
      <c r="AV147" s="263"/>
      <c r="AW147" s="263"/>
      <c r="AX147" s="263"/>
      <c r="AY147" s="263"/>
      <c r="AZ147" s="263"/>
      <c r="BA147" s="263"/>
      <c r="BB147" s="263"/>
      <c r="BC147" s="263"/>
      <c r="BD147" s="263"/>
      <c r="BE147" s="20"/>
      <c r="BF147" s="263"/>
      <c r="BG147" s="263"/>
      <c r="BH147" s="263"/>
      <c r="BI147" s="263"/>
      <c r="BJ147" s="263"/>
      <c r="BK147" s="263"/>
      <c r="BL147" s="263"/>
      <c r="BM147" s="263"/>
      <c r="BN147" s="263"/>
      <c r="BO147" s="263"/>
      <c r="BP147" s="263"/>
      <c r="BQ147" s="263"/>
      <c r="BR147" s="263"/>
      <c r="BS147" s="263"/>
      <c r="BT147" s="263"/>
      <c r="BU147" s="263"/>
      <c r="BV147" s="263"/>
      <c r="BW147" s="263"/>
      <c r="BX147" s="263"/>
      <c r="BY147" s="263"/>
      <c r="BZ147" s="263"/>
      <c r="CA147" s="263"/>
      <c r="CB147" s="263"/>
      <c r="CC147" s="263"/>
      <c r="CD147" s="263"/>
      <c r="CE147" s="263"/>
      <c r="CF147" s="263"/>
      <c r="CG147" s="263"/>
      <c r="CH147" s="173"/>
      <c r="CI147" s="173"/>
      <c r="CJ147" s="173"/>
      <c r="CK147" s="173"/>
      <c r="CL147" s="173"/>
      <c r="CM147" s="173"/>
      <c r="CN147" s="173">
        <v>1</v>
      </c>
      <c r="CO147" s="173">
        <v>1</v>
      </c>
      <c r="CP147" s="173"/>
      <c r="CQ147" s="173"/>
      <c r="CR147" s="173"/>
      <c r="CS147" s="13">
        <f t="shared" si="15"/>
        <v>3</v>
      </c>
      <c r="CT147" s="14">
        <f t="shared" si="11"/>
        <v>7</v>
      </c>
      <c r="CU147" s="15">
        <f t="shared" si="16"/>
        <v>7.6086956521739135E-2</v>
      </c>
      <c r="CV147" s="14">
        <f t="shared" si="17"/>
        <v>2</v>
      </c>
      <c r="CW147" s="15">
        <f t="shared" si="18"/>
        <v>5.4054054054054057E-2</v>
      </c>
      <c r="CX147" s="16"/>
      <c r="CY147" s="16"/>
    </row>
    <row r="148" spans="1:103" ht="13.75" customHeight="1" x14ac:dyDescent="0.15">
      <c r="A148" s="10" t="s">
        <v>156</v>
      </c>
      <c r="B148" s="263"/>
      <c r="C148" s="263"/>
      <c r="D148" s="263"/>
      <c r="E148" s="263"/>
      <c r="F148" s="263"/>
      <c r="G148" s="263"/>
      <c r="H148" s="263"/>
      <c r="I148" s="263"/>
      <c r="J148" s="263"/>
      <c r="K148" s="263"/>
      <c r="L148" s="263"/>
      <c r="M148" s="263"/>
      <c r="N148" s="263"/>
      <c r="O148" s="263"/>
      <c r="P148" s="263"/>
      <c r="Q148" s="263"/>
      <c r="R148" s="263"/>
      <c r="S148" s="263"/>
      <c r="T148" s="263"/>
      <c r="U148" s="263"/>
      <c r="V148" s="263"/>
      <c r="W148" s="263"/>
      <c r="X148" s="263"/>
      <c r="Y148" s="263"/>
      <c r="Z148" s="263"/>
      <c r="AA148" s="263"/>
      <c r="AB148" s="263"/>
      <c r="AC148" s="263"/>
      <c r="AD148" s="263"/>
      <c r="AE148" s="263"/>
      <c r="AF148" s="263"/>
      <c r="AG148" s="263"/>
      <c r="AH148" s="263"/>
      <c r="AI148" s="263"/>
      <c r="AJ148" s="263"/>
      <c r="AK148" s="263"/>
      <c r="AL148" s="263"/>
      <c r="AM148" s="263"/>
      <c r="AN148" s="263"/>
      <c r="AO148" s="263"/>
      <c r="AP148" s="263"/>
      <c r="AQ148" s="263"/>
      <c r="AR148" s="263"/>
      <c r="AS148" s="263"/>
      <c r="AT148" s="263"/>
      <c r="AU148" s="263"/>
      <c r="AV148" s="263"/>
      <c r="AW148" s="263"/>
      <c r="AX148" s="263"/>
      <c r="AY148" s="263"/>
      <c r="AZ148" s="263"/>
      <c r="BA148" s="263"/>
      <c r="BB148" s="263"/>
      <c r="BC148" s="263"/>
      <c r="BD148" s="263"/>
      <c r="BE148" s="11">
        <v>2</v>
      </c>
      <c r="BF148" s="263"/>
      <c r="BG148" s="263"/>
      <c r="BH148" s="263"/>
      <c r="BI148" s="263"/>
      <c r="BJ148" s="263"/>
      <c r="BK148" s="263"/>
      <c r="BL148" s="263"/>
      <c r="BM148" s="263"/>
      <c r="BN148" s="263"/>
      <c r="BO148" s="263"/>
      <c r="BP148" s="263"/>
      <c r="BQ148" s="263"/>
      <c r="BR148" s="263"/>
      <c r="BS148" s="263"/>
      <c r="BT148" s="263"/>
      <c r="BU148" s="263"/>
      <c r="BV148" s="263"/>
      <c r="BW148" s="263"/>
      <c r="BX148" s="263"/>
      <c r="BY148" s="264">
        <v>1</v>
      </c>
      <c r="BZ148" s="263"/>
      <c r="CA148" s="264">
        <v>1</v>
      </c>
      <c r="CB148" s="264">
        <v>1</v>
      </c>
      <c r="CC148" s="263"/>
      <c r="CD148" s="263"/>
      <c r="CE148" s="264">
        <v>1</v>
      </c>
      <c r="CF148" s="263"/>
      <c r="CG148" s="264">
        <v>2</v>
      </c>
      <c r="CH148" s="173"/>
      <c r="CI148" s="174">
        <v>2</v>
      </c>
      <c r="CJ148" s="173"/>
      <c r="CK148" s="173"/>
      <c r="CL148" s="173"/>
      <c r="CM148" s="173"/>
      <c r="CN148" s="173"/>
      <c r="CO148" s="173"/>
      <c r="CP148" s="173"/>
      <c r="CQ148" s="173"/>
      <c r="CR148" s="173"/>
      <c r="CS148" s="13">
        <f t="shared" si="15"/>
        <v>7</v>
      </c>
      <c r="CT148" s="14">
        <f t="shared" si="11"/>
        <v>10</v>
      </c>
      <c r="CU148" s="15">
        <f t="shared" si="16"/>
        <v>0.10869565217391304</v>
      </c>
      <c r="CV148" s="14">
        <f t="shared" si="17"/>
        <v>10</v>
      </c>
      <c r="CW148" s="15">
        <f t="shared" si="18"/>
        <v>0.27027027027027029</v>
      </c>
      <c r="CX148" s="16"/>
      <c r="CY148" s="16"/>
    </row>
    <row r="149" spans="1:103" ht="13.75" customHeight="1" x14ac:dyDescent="0.15">
      <c r="A149" s="10" t="s">
        <v>157</v>
      </c>
      <c r="B149" s="263"/>
      <c r="C149" s="263"/>
      <c r="D149" s="263"/>
      <c r="E149" s="263"/>
      <c r="F149" s="263"/>
      <c r="G149" s="263"/>
      <c r="H149" s="263"/>
      <c r="I149" s="263"/>
      <c r="J149" s="263"/>
      <c r="K149" s="263"/>
      <c r="L149" s="263"/>
      <c r="M149" s="263"/>
      <c r="N149" s="263"/>
      <c r="O149" s="263"/>
      <c r="P149" s="263"/>
      <c r="Q149" s="263"/>
      <c r="R149" s="263"/>
      <c r="S149" s="263"/>
      <c r="T149" s="263"/>
      <c r="U149" s="263"/>
      <c r="V149" s="263"/>
      <c r="W149" s="263"/>
      <c r="X149" s="263"/>
      <c r="Y149" s="263"/>
      <c r="Z149" s="263"/>
      <c r="AA149" s="263"/>
      <c r="AB149" s="263"/>
      <c r="AC149" s="263"/>
      <c r="AD149" s="263"/>
      <c r="AE149" s="263"/>
      <c r="AF149" s="263"/>
      <c r="AG149" s="263"/>
      <c r="AH149" s="263"/>
      <c r="AI149" s="263"/>
      <c r="AJ149" s="263"/>
      <c r="AK149" s="263"/>
      <c r="AL149" s="263"/>
      <c r="AM149" s="263"/>
      <c r="AN149" s="263"/>
      <c r="AO149" s="263"/>
      <c r="AP149" s="263"/>
      <c r="AQ149" s="263"/>
      <c r="AR149" s="263"/>
      <c r="AS149" s="263"/>
      <c r="AT149" s="263"/>
      <c r="AU149" s="263"/>
      <c r="AV149" s="263"/>
      <c r="AW149" s="263"/>
      <c r="AX149" s="263"/>
      <c r="AY149" s="263"/>
      <c r="AZ149" s="263"/>
      <c r="BA149" s="263"/>
      <c r="BB149" s="263"/>
      <c r="BC149" s="263"/>
      <c r="BD149" s="264">
        <v>2</v>
      </c>
      <c r="BE149" s="264">
        <v>2</v>
      </c>
      <c r="BF149" s="11">
        <v>3</v>
      </c>
      <c r="BG149" s="263"/>
      <c r="BH149" s="263"/>
      <c r="BI149" s="263"/>
      <c r="BJ149" s="263"/>
      <c r="BK149" s="263"/>
      <c r="BL149" s="263"/>
      <c r="BM149" s="263"/>
      <c r="BN149" s="263"/>
      <c r="BO149" s="263"/>
      <c r="BP149" s="263"/>
      <c r="BQ149" s="263"/>
      <c r="BR149" s="263"/>
      <c r="BS149" s="263"/>
      <c r="BT149" s="263"/>
      <c r="BU149" s="263"/>
      <c r="BV149" s="263"/>
      <c r="BW149" s="263"/>
      <c r="BX149" s="263"/>
      <c r="BY149" s="263"/>
      <c r="BZ149" s="263"/>
      <c r="CA149" s="263"/>
      <c r="CB149" s="264">
        <v>4</v>
      </c>
      <c r="CC149" s="263"/>
      <c r="CD149" s="263"/>
      <c r="CE149" s="263"/>
      <c r="CF149" s="263"/>
      <c r="CG149" s="263"/>
      <c r="CH149" s="173"/>
      <c r="CI149" s="173"/>
      <c r="CJ149" s="173"/>
      <c r="CK149" s="173"/>
      <c r="CL149" s="173"/>
      <c r="CM149" s="173"/>
      <c r="CN149" s="173"/>
      <c r="CO149" s="173"/>
      <c r="CP149" s="173"/>
      <c r="CQ149" s="173"/>
      <c r="CR149" s="173"/>
      <c r="CS149" s="13">
        <f t="shared" si="15"/>
        <v>4</v>
      </c>
      <c r="CT149" s="14">
        <f t="shared" si="11"/>
        <v>11</v>
      </c>
      <c r="CU149" s="15">
        <f t="shared" si="16"/>
        <v>0.11956521739130435</v>
      </c>
      <c r="CV149" s="14">
        <f t="shared" si="17"/>
        <v>9</v>
      </c>
      <c r="CW149" s="15">
        <f t="shared" si="18"/>
        <v>0.24324324324324326</v>
      </c>
      <c r="CX149" s="16"/>
      <c r="CY149" s="16"/>
    </row>
    <row r="150" spans="1:103" ht="13.75" customHeight="1" x14ac:dyDescent="0.15">
      <c r="A150" s="10" t="s">
        <v>158</v>
      </c>
      <c r="B150" s="263"/>
      <c r="C150" s="263"/>
      <c r="D150" s="263"/>
      <c r="E150" s="263"/>
      <c r="F150" s="263"/>
      <c r="G150" s="263"/>
      <c r="H150" s="263"/>
      <c r="I150" s="263"/>
      <c r="J150" s="263"/>
      <c r="K150" s="263"/>
      <c r="L150" s="263"/>
      <c r="M150" s="263"/>
      <c r="N150" s="263"/>
      <c r="O150" s="263"/>
      <c r="P150" s="263"/>
      <c r="Q150" s="263"/>
      <c r="R150" s="263"/>
      <c r="S150" s="263"/>
      <c r="T150" s="263"/>
      <c r="U150" s="263"/>
      <c r="V150" s="263"/>
      <c r="W150" s="263"/>
      <c r="X150" s="263"/>
      <c r="Y150" s="263"/>
      <c r="Z150" s="263"/>
      <c r="AA150" s="263"/>
      <c r="AB150" s="263"/>
      <c r="AC150" s="263"/>
      <c r="AD150" s="263"/>
      <c r="AE150" s="263"/>
      <c r="AF150" s="263"/>
      <c r="AG150" s="263"/>
      <c r="AH150" s="263"/>
      <c r="AI150" s="263"/>
      <c r="AJ150" s="263"/>
      <c r="AK150" s="263"/>
      <c r="AL150" s="263"/>
      <c r="AM150" s="263"/>
      <c r="AN150" s="263"/>
      <c r="AO150" s="263"/>
      <c r="AP150" s="263"/>
      <c r="AQ150" s="263"/>
      <c r="AR150" s="263"/>
      <c r="AS150" s="263"/>
      <c r="AT150" s="263"/>
      <c r="AU150" s="263"/>
      <c r="AV150" s="263"/>
      <c r="AW150" s="263"/>
      <c r="AX150" s="263"/>
      <c r="AY150" s="263"/>
      <c r="AZ150" s="263"/>
      <c r="BA150" s="263"/>
      <c r="BB150" s="263"/>
      <c r="BC150" s="263"/>
      <c r="BD150" s="263"/>
      <c r="BE150" s="263"/>
      <c r="BF150" s="263"/>
      <c r="BG150" s="263"/>
      <c r="BH150" s="263"/>
      <c r="BI150" s="263"/>
      <c r="BJ150" s="263"/>
      <c r="BK150" s="263"/>
      <c r="BL150" s="263"/>
      <c r="BM150" s="263"/>
      <c r="BN150" s="263"/>
      <c r="BO150" s="263"/>
      <c r="BP150" s="263"/>
      <c r="BQ150" s="263"/>
      <c r="BR150" s="263"/>
      <c r="BS150" s="263"/>
      <c r="BT150" s="263"/>
      <c r="BU150" s="263"/>
      <c r="BV150" s="263"/>
      <c r="BW150" s="263"/>
      <c r="BX150" s="263"/>
      <c r="BY150" s="263"/>
      <c r="BZ150" s="263"/>
      <c r="CA150" s="263"/>
      <c r="CB150" s="264">
        <v>1</v>
      </c>
      <c r="CC150" s="263"/>
      <c r="CD150" s="263"/>
      <c r="CE150" s="263"/>
      <c r="CF150" s="263"/>
      <c r="CG150" s="263"/>
      <c r="CH150" s="173"/>
      <c r="CI150" s="173"/>
      <c r="CJ150" s="173"/>
      <c r="CK150" s="173"/>
      <c r="CL150" s="173"/>
      <c r="CM150" s="173"/>
      <c r="CN150" s="173"/>
      <c r="CO150" s="173"/>
      <c r="CP150" s="173"/>
      <c r="CQ150" s="173"/>
      <c r="CR150" s="173"/>
      <c r="CS150" s="13">
        <f t="shared" si="15"/>
        <v>1</v>
      </c>
      <c r="CT150" s="14">
        <f t="shared" si="11"/>
        <v>1</v>
      </c>
      <c r="CU150" s="15">
        <f t="shared" si="16"/>
        <v>1.0869565217391304E-2</v>
      </c>
      <c r="CV150" s="14">
        <f t="shared" si="17"/>
        <v>1</v>
      </c>
      <c r="CW150" s="15">
        <f t="shared" si="18"/>
        <v>2.7027027027027029E-2</v>
      </c>
      <c r="CX150" s="16"/>
      <c r="CY150" s="16"/>
    </row>
    <row r="151" spans="1:103" ht="13.75" customHeight="1" x14ac:dyDescent="0.15">
      <c r="A151" s="10" t="s">
        <v>159</v>
      </c>
      <c r="B151" s="39"/>
      <c r="C151" s="39"/>
      <c r="D151" s="39"/>
      <c r="E151" s="39"/>
      <c r="F151" s="39"/>
      <c r="G151" s="39"/>
      <c r="H151" s="39"/>
      <c r="I151" s="39"/>
      <c r="J151" s="39"/>
      <c r="K151" s="39"/>
      <c r="L151" s="39"/>
      <c r="M151" s="39"/>
      <c r="N151" s="39"/>
      <c r="O151" s="39"/>
      <c r="P151" s="39"/>
      <c r="Q151" s="39"/>
      <c r="R151" s="39"/>
      <c r="S151" s="39"/>
      <c r="T151" s="39"/>
      <c r="U151" s="40">
        <v>1</v>
      </c>
      <c r="V151" s="39"/>
      <c r="W151" s="39"/>
      <c r="X151" s="39"/>
      <c r="Y151" s="39"/>
      <c r="Z151" s="39"/>
      <c r="AA151" s="39"/>
      <c r="AB151" s="39"/>
      <c r="AC151" s="39"/>
      <c r="AD151" s="39"/>
      <c r="AE151" s="39"/>
      <c r="AF151" s="39"/>
      <c r="AG151" s="39"/>
      <c r="AH151" s="39"/>
      <c r="AI151" s="39"/>
      <c r="AJ151" s="39"/>
      <c r="AK151" s="39"/>
      <c r="AL151" s="39"/>
      <c r="AM151" s="39"/>
      <c r="AN151" s="39"/>
      <c r="AO151" s="40">
        <v>1</v>
      </c>
      <c r="AP151" s="39"/>
      <c r="AQ151" s="39"/>
      <c r="AR151" s="39"/>
      <c r="AS151" s="39"/>
      <c r="AT151" s="39"/>
      <c r="AU151" s="39"/>
      <c r="AV151" s="39"/>
      <c r="AW151" s="39"/>
      <c r="AX151" s="39"/>
      <c r="AY151" s="39"/>
      <c r="AZ151" s="39"/>
      <c r="BA151" s="39"/>
      <c r="BB151" s="39"/>
      <c r="BC151" s="39"/>
      <c r="BD151" s="39"/>
      <c r="BE151" s="40">
        <v>1</v>
      </c>
      <c r="BF151" s="41">
        <v>2</v>
      </c>
      <c r="BG151" s="39"/>
      <c r="BH151" s="39"/>
      <c r="BI151" s="39"/>
      <c r="BJ151" s="40">
        <v>1</v>
      </c>
      <c r="BK151" s="39"/>
      <c r="BL151" s="40">
        <v>1</v>
      </c>
      <c r="BM151" s="40">
        <v>1</v>
      </c>
      <c r="BN151" s="39"/>
      <c r="BO151" s="39"/>
      <c r="BP151" s="39"/>
      <c r="BQ151" s="39"/>
      <c r="BR151" s="39"/>
      <c r="BS151" s="39"/>
      <c r="BT151" s="39"/>
      <c r="BU151" s="39"/>
      <c r="BV151" s="39"/>
      <c r="BW151" s="39"/>
      <c r="BX151" s="39"/>
      <c r="BY151" s="39"/>
      <c r="BZ151" s="39"/>
      <c r="CA151" s="39"/>
      <c r="CB151" s="39"/>
      <c r="CC151" s="39"/>
      <c r="CD151" s="39"/>
      <c r="CE151" s="39"/>
      <c r="CF151" s="39"/>
      <c r="CG151" s="39"/>
      <c r="CH151" s="42"/>
      <c r="CI151" s="42"/>
      <c r="CJ151" s="42"/>
      <c r="CK151" s="42"/>
      <c r="CL151" s="42"/>
      <c r="CM151" s="42"/>
      <c r="CN151" s="42"/>
      <c r="CO151" s="42"/>
      <c r="CP151" s="42"/>
      <c r="CQ151" s="42"/>
      <c r="CR151" s="42"/>
      <c r="CS151" s="13">
        <f t="shared" si="15"/>
        <v>7</v>
      </c>
      <c r="CT151" s="14">
        <f t="shared" si="11"/>
        <v>8</v>
      </c>
      <c r="CU151" s="15">
        <f t="shared" si="16"/>
        <v>8.6956521739130432E-2</v>
      </c>
      <c r="CV151" s="14">
        <f t="shared" si="17"/>
        <v>6</v>
      </c>
      <c r="CW151" s="15">
        <f t="shared" si="18"/>
        <v>0.16216216216216217</v>
      </c>
      <c r="CX151" s="16"/>
      <c r="CY151" s="16"/>
    </row>
    <row r="152" spans="1:103" ht="13.75" customHeight="1" x14ac:dyDescent="0.15">
      <c r="A152" s="10" t="s">
        <v>160</v>
      </c>
      <c r="B152" s="263"/>
      <c r="C152" s="263"/>
      <c r="D152" s="263"/>
      <c r="E152" s="263"/>
      <c r="F152" s="263"/>
      <c r="G152" s="263"/>
      <c r="H152" s="263"/>
      <c r="I152" s="43"/>
      <c r="J152" s="43"/>
      <c r="K152" s="43"/>
      <c r="L152" s="43"/>
      <c r="M152" s="43"/>
      <c r="N152" s="43"/>
      <c r="O152" s="43"/>
      <c r="P152" s="43"/>
      <c r="Q152" s="43"/>
      <c r="R152" s="43"/>
      <c r="S152" s="43"/>
      <c r="T152" s="43"/>
      <c r="U152" s="43"/>
      <c r="V152" s="43"/>
      <c r="W152" s="43"/>
      <c r="X152" s="43"/>
      <c r="Y152" s="43"/>
      <c r="Z152" s="43"/>
      <c r="AA152" s="43"/>
      <c r="AB152" s="263"/>
      <c r="AC152" s="263"/>
      <c r="AD152" s="263"/>
      <c r="AE152" s="263"/>
      <c r="AF152" s="263"/>
      <c r="AG152" s="263"/>
      <c r="AH152" s="263"/>
      <c r="AI152" s="263"/>
      <c r="AJ152" s="263"/>
      <c r="AK152" s="263"/>
      <c r="AL152" s="263"/>
      <c r="AM152" s="263"/>
      <c r="AN152" s="263"/>
      <c r="AO152" s="263"/>
      <c r="AP152" s="263"/>
      <c r="AQ152" s="263"/>
      <c r="AR152" s="263"/>
      <c r="AS152" s="263"/>
      <c r="AT152" s="263"/>
      <c r="AU152" s="263"/>
      <c r="AV152" s="263"/>
      <c r="AW152" s="263"/>
      <c r="AX152" s="263"/>
      <c r="AY152" s="263"/>
      <c r="AZ152" s="263"/>
      <c r="BA152" s="263"/>
      <c r="BB152" s="263"/>
      <c r="BC152" s="263"/>
      <c r="BD152" s="263"/>
      <c r="BE152" s="263"/>
      <c r="BF152" s="263"/>
      <c r="BG152" s="263"/>
      <c r="BH152" s="263"/>
      <c r="BI152" s="263"/>
      <c r="BJ152" s="263"/>
      <c r="BK152" s="263"/>
      <c r="BL152" s="263"/>
      <c r="BM152" s="263"/>
      <c r="BN152" s="263"/>
      <c r="BO152" s="11">
        <v>5</v>
      </c>
      <c r="BP152" s="263"/>
      <c r="BQ152" s="263"/>
      <c r="BR152" s="263"/>
      <c r="BS152" s="263"/>
      <c r="BT152" s="263"/>
      <c r="BU152" s="263"/>
      <c r="BV152" s="263"/>
      <c r="BW152" s="263"/>
      <c r="BX152" s="263"/>
      <c r="BY152" s="263"/>
      <c r="BZ152" s="263"/>
      <c r="CA152" s="263"/>
      <c r="CB152" s="263"/>
      <c r="CC152" s="263"/>
      <c r="CD152" s="263"/>
      <c r="CE152" s="263"/>
      <c r="CF152" s="263"/>
      <c r="CG152" s="263"/>
      <c r="CH152" s="173"/>
      <c r="CI152" s="173"/>
      <c r="CJ152" s="173"/>
      <c r="CK152" s="173"/>
      <c r="CL152" s="173"/>
      <c r="CM152" s="173"/>
      <c r="CN152" s="173"/>
      <c r="CO152" s="173"/>
      <c r="CP152" s="173"/>
      <c r="CQ152" s="173"/>
      <c r="CR152" s="173"/>
      <c r="CS152" s="13">
        <f t="shared" si="15"/>
        <v>1</v>
      </c>
      <c r="CT152" s="14">
        <f t="shared" si="11"/>
        <v>5</v>
      </c>
      <c r="CU152" s="15">
        <f t="shared" si="16"/>
        <v>5.434782608695652E-2</v>
      </c>
      <c r="CV152" s="14">
        <f t="shared" si="17"/>
        <v>5</v>
      </c>
      <c r="CW152" s="15">
        <f t="shared" si="18"/>
        <v>0.13513513513513514</v>
      </c>
      <c r="CX152" s="16"/>
      <c r="CY152" s="16"/>
    </row>
    <row r="153" spans="1:103" ht="14" customHeight="1" thickBot="1" x14ac:dyDescent="0.2">
      <c r="A153" s="44"/>
      <c r="B153" s="263"/>
      <c r="C153" s="263"/>
      <c r="D153" s="263"/>
      <c r="E153" s="263"/>
      <c r="F153" s="263"/>
      <c r="G153" s="263"/>
      <c r="H153" s="263"/>
      <c r="I153" s="263"/>
      <c r="J153" s="263"/>
      <c r="K153" s="263"/>
      <c r="L153" s="263"/>
      <c r="M153" s="263"/>
      <c r="N153" s="263"/>
      <c r="O153" s="263"/>
      <c r="P153" s="263"/>
      <c r="Q153" s="263"/>
      <c r="R153" s="263"/>
      <c r="S153" s="263"/>
      <c r="T153" s="263"/>
      <c r="U153" s="263"/>
      <c r="V153" s="263"/>
      <c r="W153" s="263"/>
      <c r="X153" s="263"/>
      <c r="Y153" s="263"/>
      <c r="Z153" s="263"/>
      <c r="AA153" s="263"/>
      <c r="AB153" s="263"/>
      <c r="AC153" s="263"/>
      <c r="AD153" s="263"/>
      <c r="AE153" s="263"/>
      <c r="AF153" s="263"/>
      <c r="AG153" s="263"/>
      <c r="AH153" s="263"/>
      <c r="AI153" s="263"/>
      <c r="AJ153" s="263"/>
      <c r="AK153" s="263"/>
      <c r="AL153" s="263"/>
      <c r="AM153" s="263"/>
      <c r="AN153" s="263"/>
      <c r="AO153" s="263"/>
      <c r="AP153" s="263"/>
      <c r="AQ153" s="263"/>
      <c r="AR153" s="263"/>
      <c r="AS153" s="263"/>
      <c r="AT153" s="263"/>
      <c r="AU153" s="263"/>
      <c r="AV153" s="263"/>
      <c r="AW153" s="263"/>
      <c r="AX153" s="263"/>
      <c r="AY153" s="263"/>
      <c r="AZ153" s="263"/>
      <c r="BA153" s="263"/>
      <c r="BB153" s="263"/>
      <c r="BC153" s="263"/>
      <c r="BD153" s="263"/>
      <c r="BE153" s="263"/>
      <c r="BF153" s="263"/>
      <c r="BG153" s="263"/>
      <c r="BH153" s="263"/>
      <c r="BI153" s="263"/>
      <c r="BJ153" s="263"/>
      <c r="BK153" s="263"/>
      <c r="BL153" s="263"/>
      <c r="BM153" s="263"/>
      <c r="BN153" s="263"/>
      <c r="BO153" s="263"/>
      <c r="BP153" s="263"/>
      <c r="BQ153" s="263"/>
      <c r="BR153" s="263"/>
      <c r="BS153" s="263"/>
      <c r="BT153" s="263"/>
      <c r="BU153" s="263"/>
      <c r="BV153" s="263"/>
      <c r="BW153" s="263"/>
      <c r="BX153" s="263"/>
      <c r="BY153" s="263"/>
      <c r="BZ153" s="263"/>
      <c r="CA153" s="263"/>
      <c r="CB153" s="263"/>
      <c r="CC153" s="263"/>
      <c r="CD153" s="263"/>
      <c r="CE153" s="263"/>
      <c r="CF153" s="263"/>
      <c r="CG153" s="263"/>
      <c r="CH153" s="173"/>
      <c r="CI153" s="173"/>
      <c r="CJ153" s="173"/>
      <c r="CK153" s="173"/>
      <c r="CL153" s="173"/>
      <c r="CM153" s="173"/>
      <c r="CN153" s="173"/>
      <c r="CO153" s="173"/>
      <c r="CP153" s="173"/>
      <c r="CQ153" s="173"/>
      <c r="CR153" s="173"/>
      <c r="CS153" s="38"/>
      <c r="CT153" s="14"/>
      <c r="CU153" s="15"/>
      <c r="CV153" s="16"/>
      <c r="CW153" s="15"/>
      <c r="CX153" s="16"/>
      <c r="CY153" s="16"/>
    </row>
    <row r="154" spans="1:103" ht="14" customHeight="1" x14ac:dyDescent="0.15">
      <c r="A154" s="45" t="s">
        <v>161</v>
      </c>
      <c r="B154" s="264">
        <f t="shared" ref="B154:AG154" si="19">SUM(B2:B152)</f>
        <v>318</v>
      </c>
      <c r="C154" s="264">
        <f t="shared" si="19"/>
        <v>496</v>
      </c>
      <c r="D154" s="264">
        <f t="shared" si="19"/>
        <v>302</v>
      </c>
      <c r="E154" s="264">
        <f t="shared" si="19"/>
        <v>242</v>
      </c>
      <c r="F154" s="264">
        <f t="shared" si="19"/>
        <v>0</v>
      </c>
      <c r="G154" s="264">
        <f t="shared" si="19"/>
        <v>0</v>
      </c>
      <c r="H154" s="264">
        <f t="shared" si="19"/>
        <v>263</v>
      </c>
      <c r="I154" s="264">
        <f t="shared" si="19"/>
        <v>1483</v>
      </c>
      <c r="J154" s="264">
        <f t="shared" si="19"/>
        <v>1976</v>
      </c>
      <c r="K154" s="264">
        <f t="shared" si="19"/>
        <v>3885</v>
      </c>
      <c r="L154" s="264">
        <f t="shared" si="19"/>
        <v>4500</v>
      </c>
      <c r="M154" s="264">
        <f t="shared" si="19"/>
        <v>204</v>
      </c>
      <c r="N154" s="264">
        <f t="shared" si="19"/>
        <v>251</v>
      </c>
      <c r="O154" s="264">
        <f t="shared" si="19"/>
        <v>1562</v>
      </c>
      <c r="P154" s="264">
        <f t="shared" si="19"/>
        <v>92</v>
      </c>
      <c r="Q154" s="264">
        <f t="shared" si="19"/>
        <v>584</v>
      </c>
      <c r="R154" s="264">
        <f t="shared" si="19"/>
        <v>1286</v>
      </c>
      <c r="S154" s="264">
        <f t="shared" si="19"/>
        <v>693</v>
      </c>
      <c r="T154" s="264">
        <f t="shared" si="19"/>
        <v>619</v>
      </c>
      <c r="U154" s="264">
        <f t="shared" si="19"/>
        <v>341</v>
      </c>
      <c r="V154" s="264">
        <f t="shared" si="19"/>
        <v>87</v>
      </c>
      <c r="W154" s="264">
        <f t="shared" si="19"/>
        <v>175</v>
      </c>
      <c r="X154" s="264">
        <f t="shared" si="19"/>
        <v>152</v>
      </c>
      <c r="Y154" s="264">
        <f t="shared" si="19"/>
        <v>469</v>
      </c>
      <c r="Z154" s="264">
        <f t="shared" si="19"/>
        <v>1090</v>
      </c>
      <c r="AA154" s="264">
        <f t="shared" si="19"/>
        <v>752</v>
      </c>
      <c r="AB154" s="264">
        <f t="shared" si="19"/>
        <v>869</v>
      </c>
      <c r="AC154" s="264">
        <f t="shared" si="19"/>
        <v>1876</v>
      </c>
      <c r="AD154" s="264">
        <f t="shared" si="19"/>
        <v>630</v>
      </c>
      <c r="AE154" s="264">
        <f t="shared" si="19"/>
        <v>2052</v>
      </c>
      <c r="AF154" s="264">
        <f t="shared" si="19"/>
        <v>402</v>
      </c>
      <c r="AG154" s="264">
        <f t="shared" si="19"/>
        <v>558</v>
      </c>
      <c r="AH154" s="264">
        <f t="shared" ref="AH154:BM154" si="20">SUM(AH2:AH152)</f>
        <v>593</v>
      </c>
      <c r="AI154" s="264">
        <f t="shared" si="20"/>
        <v>929</v>
      </c>
      <c r="AJ154" s="264">
        <f t="shared" si="20"/>
        <v>662</v>
      </c>
      <c r="AK154" s="264">
        <f t="shared" si="20"/>
        <v>866</v>
      </c>
      <c r="AL154" s="264">
        <f t="shared" si="20"/>
        <v>837</v>
      </c>
      <c r="AM154" s="264">
        <f t="shared" si="20"/>
        <v>1103</v>
      </c>
      <c r="AN154" s="264">
        <f t="shared" si="20"/>
        <v>682</v>
      </c>
      <c r="AO154" s="264">
        <f t="shared" si="20"/>
        <v>666</v>
      </c>
      <c r="AP154" s="264">
        <f t="shared" si="20"/>
        <v>814</v>
      </c>
      <c r="AQ154" s="264">
        <f t="shared" si="20"/>
        <v>502</v>
      </c>
      <c r="AR154" s="264">
        <f t="shared" si="20"/>
        <v>2590</v>
      </c>
      <c r="AS154" s="264">
        <f t="shared" si="20"/>
        <v>1406</v>
      </c>
      <c r="AT154" s="264">
        <f t="shared" si="20"/>
        <v>1167</v>
      </c>
      <c r="AU154" s="264">
        <f t="shared" si="20"/>
        <v>461</v>
      </c>
      <c r="AV154" s="264">
        <f t="shared" si="20"/>
        <v>1969</v>
      </c>
      <c r="AW154" s="264">
        <f t="shared" si="20"/>
        <v>886</v>
      </c>
      <c r="AX154" s="264">
        <f t="shared" si="20"/>
        <v>1570</v>
      </c>
      <c r="AY154" s="264">
        <f t="shared" si="20"/>
        <v>2214</v>
      </c>
      <c r="AZ154" s="264">
        <f t="shared" si="20"/>
        <v>2715</v>
      </c>
      <c r="BA154" s="264">
        <f t="shared" si="20"/>
        <v>2041</v>
      </c>
      <c r="BB154" s="264">
        <f t="shared" si="20"/>
        <v>2211</v>
      </c>
      <c r="BC154" s="264">
        <f t="shared" si="20"/>
        <v>4256</v>
      </c>
      <c r="BD154" s="264">
        <f t="shared" si="20"/>
        <v>5205</v>
      </c>
      <c r="BE154" s="264">
        <f t="shared" si="20"/>
        <v>13384</v>
      </c>
      <c r="BF154" s="264">
        <f t="shared" si="20"/>
        <v>21060</v>
      </c>
      <c r="BG154" s="264">
        <f t="shared" si="20"/>
        <v>14750</v>
      </c>
      <c r="BH154" s="264">
        <f t="shared" si="20"/>
        <v>12200</v>
      </c>
      <c r="BI154" s="264">
        <f t="shared" si="20"/>
        <v>20837</v>
      </c>
      <c r="BJ154" s="264">
        <f t="shared" si="20"/>
        <v>19914</v>
      </c>
      <c r="BK154" s="264">
        <f t="shared" si="20"/>
        <v>20694</v>
      </c>
      <c r="BL154" s="264">
        <f t="shared" si="20"/>
        <v>16514</v>
      </c>
      <c r="BM154" s="264">
        <f t="shared" si="20"/>
        <v>31821</v>
      </c>
      <c r="BN154" s="264">
        <f t="shared" ref="BN154:CK154" si="21">SUM(BN2:BN152)</f>
        <v>28885</v>
      </c>
      <c r="BO154" s="264">
        <f t="shared" si="21"/>
        <v>32900</v>
      </c>
      <c r="BP154" s="264">
        <f t="shared" si="21"/>
        <v>22525</v>
      </c>
      <c r="BQ154" s="264">
        <f t="shared" si="21"/>
        <v>52673</v>
      </c>
      <c r="BR154" s="264">
        <f t="shared" si="21"/>
        <v>41225</v>
      </c>
      <c r="BS154" s="264">
        <f t="shared" si="21"/>
        <v>27668</v>
      </c>
      <c r="BT154" s="264">
        <f t="shared" si="21"/>
        <v>37939</v>
      </c>
      <c r="BU154" s="264">
        <f t="shared" si="21"/>
        <v>31150</v>
      </c>
      <c r="BV154" s="264">
        <f t="shared" si="21"/>
        <v>24121</v>
      </c>
      <c r="BW154" s="264">
        <f t="shared" si="21"/>
        <v>26398</v>
      </c>
      <c r="BX154" s="264">
        <f t="shared" si="21"/>
        <v>55106</v>
      </c>
      <c r="BY154" s="264">
        <f t="shared" si="21"/>
        <v>28870</v>
      </c>
      <c r="BZ154" s="264">
        <f t="shared" si="21"/>
        <v>79528</v>
      </c>
      <c r="CA154" s="264">
        <f t="shared" si="21"/>
        <v>106539</v>
      </c>
      <c r="CB154" s="264">
        <f t="shared" si="21"/>
        <v>99980</v>
      </c>
      <c r="CC154" s="264">
        <f t="shared" si="21"/>
        <v>21319</v>
      </c>
      <c r="CD154" s="264">
        <f t="shared" si="21"/>
        <v>23505</v>
      </c>
      <c r="CE154" s="264">
        <f t="shared" si="21"/>
        <v>89776</v>
      </c>
      <c r="CF154" s="264">
        <f t="shared" si="21"/>
        <v>29747</v>
      </c>
      <c r="CG154" s="264">
        <f t="shared" si="21"/>
        <v>37854</v>
      </c>
      <c r="CH154" s="264">
        <f t="shared" si="21"/>
        <v>32302</v>
      </c>
      <c r="CI154" s="264">
        <f t="shared" si="21"/>
        <v>43331</v>
      </c>
      <c r="CJ154" s="264">
        <f t="shared" si="21"/>
        <v>66412</v>
      </c>
      <c r="CK154" s="264">
        <f t="shared" si="21"/>
        <v>50382</v>
      </c>
      <c r="CL154" s="174">
        <f>SUM(CL2:CL152)</f>
        <v>75244</v>
      </c>
      <c r="CM154" s="244">
        <f>SUM(CM2:CM152)</f>
        <v>132241</v>
      </c>
      <c r="CN154" s="174">
        <f>SUM(CN2:CN152)</f>
        <v>54297</v>
      </c>
      <c r="CO154" s="174">
        <f>SUM(CO2:CO152)</f>
        <v>54544</v>
      </c>
      <c r="CP154" s="174"/>
      <c r="CQ154" s="174"/>
      <c r="CR154" s="174"/>
      <c r="CS154" s="13">
        <f>COUNT(B154:CR154)</f>
        <v>92</v>
      </c>
      <c r="CT154" s="14">
        <f t="shared" si="11"/>
        <v>1642189</v>
      </c>
      <c r="CU154" s="15">
        <f>CT154/92</f>
        <v>17849.880434782608</v>
      </c>
      <c r="CV154" s="14">
        <f>SUM(BE154:CR154)</f>
        <v>1577635</v>
      </c>
      <c r="CW154" s="15">
        <f>CV154/37</f>
        <v>42638.783783783787</v>
      </c>
      <c r="CX154" s="14">
        <f>AVERAGE(BE154:CO154)</f>
        <v>42638.783783783787</v>
      </c>
      <c r="CY154" s="14">
        <f>MEDIAN(BE154:CO154)</f>
        <v>31821</v>
      </c>
    </row>
    <row r="155" spans="1:103" ht="14" customHeight="1" thickBot="1" x14ac:dyDescent="0.2">
      <c r="A155" s="44"/>
      <c r="B155" s="267"/>
      <c r="C155" s="268"/>
      <c r="D155" s="268"/>
      <c r="E155" s="268"/>
      <c r="F155" s="268"/>
      <c r="G155" s="268"/>
      <c r="H155" s="268"/>
      <c r="I155" s="268"/>
      <c r="J155" s="268"/>
      <c r="K155" s="268"/>
      <c r="L155" s="268"/>
      <c r="M155" s="268"/>
      <c r="N155" s="268"/>
      <c r="O155" s="268"/>
      <c r="P155" s="268"/>
      <c r="Q155" s="268"/>
      <c r="R155" s="268"/>
      <c r="S155" s="268"/>
      <c r="T155" s="268"/>
      <c r="U155" s="268"/>
      <c r="V155" s="268"/>
      <c r="W155" s="268"/>
      <c r="X155" s="268"/>
      <c r="Y155" s="268"/>
      <c r="Z155" s="268"/>
      <c r="AA155" s="268"/>
      <c r="AB155" s="268"/>
      <c r="AC155" s="268"/>
      <c r="AD155" s="268"/>
      <c r="AE155" s="268"/>
      <c r="AF155" s="268"/>
      <c r="AG155" s="268"/>
      <c r="AH155" s="268"/>
      <c r="AI155" s="268"/>
      <c r="AJ155" s="268"/>
      <c r="AK155" s="268"/>
      <c r="AL155" s="268"/>
      <c r="AM155" s="268"/>
      <c r="AN155" s="268"/>
      <c r="AO155" s="268"/>
      <c r="AP155" s="268"/>
      <c r="AQ155" s="268"/>
      <c r="AR155" s="268"/>
      <c r="AS155" s="268"/>
      <c r="AT155" s="268"/>
      <c r="AU155" s="268"/>
      <c r="AV155" s="268"/>
      <c r="AW155" s="268"/>
      <c r="AX155" s="268"/>
      <c r="AY155" s="268"/>
      <c r="AZ155" s="268"/>
      <c r="BA155" s="268"/>
      <c r="BB155" s="268"/>
      <c r="BC155" s="268"/>
      <c r="BD155" s="268"/>
      <c r="BE155" s="268"/>
      <c r="BF155" s="268"/>
      <c r="BG155" s="268"/>
      <c r="BH155" s="268"/>
      <c r="BI155" s="268"/>
      <c r="BJ155" s="268"/>
      <c r="BK155" s="268"/>
      <c r="BL155" s="268"/>
      <c r="BM155" s="268"/>
      <c r="BN155" s="268"/>
      <c r="BO155" s="268"/>
      <c r="BP155" s="268"/>
      <c r="BQ155" s="268"/>
      <c r="BR155" s="268"/>
      <c r="BS155" s="268"/>
      <c r="BT155" s="268"/>
      <c r="BU155" s="268"/>
      <c r="BV155" s="268"/>
      <c r="BW155" s="268"/>
      <c r="BX155" s="268"/>
      <c r="BY155" s="268"/>
      <c r="BZ155" s="268"/>
      <c r="CA155" s="268"/>
      <c r="CB155" s="268"/>
      <c r="CC155" s="268"/>
      <c r="CD155" s="268"/>
      <c r="CE155" s="268"/>
      <c r="CF155" s="268"/>
      <c r="CG155" s="268"/>
      <c r="CH155" s="234"/>
      <c r="CI155" s="234"/>
      <c r="CJ155" s="234"/>
      <c r="CK155" s="234"/>
      <c r="CL155" s="234"/>
      <c r="CM155" s="234"/>
      <c r="CN155" s="234"/>
      <c r="CO155" s="234"/>
      <c r="CP155" s="234"/>
      <c r="CQ155" s="234"/>
      <c r="CR155" s="234"/>
      <c r="CS155" s="16"/>
      <c r="CT155" s="16"/>
      <c r="CU155" s="47"/>
      <c r="CV155" s="16"/>
      <c r="CW155" s="47"/>
      <c r="CX155" s="16"/>
      <c r="CY155" s="16"/>
    </row>
    <row r="156" spans="1:103" ht="14" customHeight="1" thickBot="1" x14ac:dyDescent="0.2">
      <c r="A156" s="48" t="s">
        <v>162</v>
      </c>
      <c r="B156" s="269">
        <f t="shared" ref="B156:AG156" si="22">COUNT(B2:B141)</f>
        <v>16</v>
      </c>
      <c r="C156" s="235">
        <f t="shared" si="22"/>
        <v>17</v>
      </c>
      <c r="D156" s="235">
        <f t="shared" si="22"/>
        <v>15</v>
      </c>
      <c r="E156" s="235">
        <f t="shared" si="22"/>
        <v>18</v>
      </c>
      <c r="F156" s="235">
        <f t="shared" si="22"/>
        <v>0</v>
      </c>
      <c r="G156" s="235">
        <f t="shared" si="22"/>
        <v>0</v>
      </c>
      <c r="H156" s="235">
        <f t="shared" si="22"/>
        <v>15</v>
      </c>
      <c r="I156" s="235">
        <f t="shared" si="22"/>
        <v>21</v>
      </c>
      <c r="J156" s="235">
        <f t="shared" si="22"/>
        <v>24</v>
      </c>
      <c r="K156" s="235">
        <f t="shared" si="22"/>
        <v>35</v>
      </c>
      <c r="L156" s="235">
        <f t="shared" si="22"/>
        <v>25</v>
      </c>
      <c r="M156" s="235">
        <f t="shared" si="22"/>
        <v>13</v>
      </c>
      <c r="N156" s="235">
        <f t="shared" si="22"/>
        <v>21</v>
      </c>
      <c r="O156" s="235">
        <f t="shared" si="22"/>
        <v>28</v>
      </c>
      <c r="P156" s="235">
        <f t="shared" si="22"/>
        <v>18</v>
      </c>
      <c r="Q156" s="235">
        <f t="shared" si="22"/>
        <v>27</v>
      </c>
      <c r="R156" s="235">
        <f t="shared" si="22"/>
        <v>38</v>
      </c>
      <c r="S156" s="235">
        <f t="shared" si="22"/>
        <v>26</v>
      </c>
      <c r="T156" s="235">
        <f t="shared" si="22"/>
        <v>23</v>
      </c>
      <c r="U156" s="235">
        <f t="shared" si="22"/>
        <v>19</v>
      </c>
      <c r="V156" s="235">
        <f t="shared" si="22"/>
        <v>18</v>
      </c>
      <c r="W156" s="235">
        <f t="shared" si="22"/>
        <v>17</v>
      </c>
      <c r="X156" s="235">
        <f t="shared" si="22"/>
        <v>12</v>
      </c>
      <c r="Y156" s="235">
        <f t="shared" si="22"/>
        <v>24</v>
      </c>
      <c r="Z156" s="235">
        <f t="shared" si="22"/>
        <v>24</v>
      </c>
      <c r="AA156" s="235">
        <f t="shared" si="22"/>
        <v>20</v>
      </c>
      <c r="AB156" s="235">
        <f t="shared" si="22"/>
        <v>24</v>
      </c>
      <c r="AC156" s="235">
        <f t="shared" si="22"/>
        <v>30</v>
      </c>
      <c r="AD156" s="235">
        <f t="shared" si="22"/>
        <v>24</v>
      </c>
      <c r="AE156" s="235">
        <f t="shared" si="22"/>
        <v>25</v>
      </c>
      <c r="AF156" s="235">
        <f t="shared" si="22"/>
        <v>23</v>
      </c>
      <c r="AG156" s="235">
        <f t="shared" si="22"/>
        <v>22</v>
      </c>
      <c r="AH156" s="235">
        <f t="shared" ref="AH156:BM156" si="23">COUNT(AH2:AH141)</f>
        <v>22</v>
      </c>
      <c r="AI156" s="235">
        <f t="shared" si="23"/>
        <v>20</v>
      </c>
      <c r="AJ156" s="235">
        <f t="shared" si="23"/>
        <v>28</v>
      </c>
      <c r="AK156" s="235">
        <f t="shared" si="23"/>
        <v>28</v>
      </c>
      <c r="AL156" s="235">
        <f t="shared" si="23"/>
        <v>29</v>
      </c>
      <c r="AM156" s="235">
        <f t="shared" si="23"/>
        <v>29</v>
      </c>
      <c r="AN156" s="235">
        <f t="shared" si="23"/>
        <v>24</v>
      </c>
      <c r="AO156" s="235">
        <f t="shared" si="23"/>
        <v>31</v>
      </c>
      <c r="AP156" s="235">
        <f t="shared" si="23"/>
        <v>28</v>
      </c>
      <c r="AQ156" s="235">
        <f t="shared" si="23"/>
        <v>28</v>
      </c>
      <c r="AR156" s="235">
        <f t="shared" si="23"/>
        <v>31</v>
      </c>
      <c r="AS156" s="235">
        <f t="shared" si="23"/>
        <v>38</v>
      </c>
      <c r="AT156" s="235">
        <f t="shared" si="23"/>
        <v>33</v>
      </c>
      <c r="AU156" s="235">
        <f t="shared" si="23"/>
        <v>28</v>
      </c>
      <c r="AV156" s="235">
        <f t="shared" si="23"/>
        <v>32</v>
      </c>
      <c r="AW156" s="235">
        <f t="shared" si="23"/>
        <v>34</v>
      </c>
      <c r="AX156" s="235">
        <f t="shared" si="23"/>
        <v>36</v>
      </c>
      <c r="AY156" s="235">
        <f t="shared" si="23"/>
        <v>40</v>
      </c>
      <c r="AZ156" s="235">
        <f t="shared" si="23"/>
        <v>43</v>
      </c>
      <c r="BA156" s="235">
        <f t="shared" si="23"/>
        <v>35</v>
      </c>
      <c r="BB156" s="235">
        <f t="shared" si="23"/>
        <v>37</v>
      </c>
      <c r="BC156" s="235">
        <f t="shared" si="23"/>
        <v>47</v>
      </c>
      <c r="BD156" s="235">
        <f t="shared" si="23"/>
        <v>49</v>
      </c>
      <c r="BE156" s="235">
        <f t="shared" si="23"/>
        <v>58</v>
      </c>
      <c r="BF156" s="235">
        <f t="shared" si="23"/>
        <v>65</v>
      </c>
      <c r="BG156" s="235">
        <f t="shared" si="23"/>
        <v>67</v>
      </c>
      <c r="BH156" s="235">
        <f t="shared" si="23"/>
        <v>59</v>
      </c>
      <c r="BI156" s="235">
        <f t="shared" si="23"/>
        <v>65</v>
      </c>
      <c r="BJ156" s="235">
        <f t="shared" si="23"/>
        <v>58</v>
      </c>
      <c r="BK156" s="235">
        <f t="shared" si="23"/>
        <v>66</v>
      </c>
      <c r="BL156" s="235">
        <f t="shared" si="23"/>
        <v>58</v>
      </c>
      <c r="BM156" s="235">
        <f t="shared" si="23"/>
        <v>60</v>
      </c>
      <c r="BN156" s="235">
        <f t="shared" ref="BN156:CK156" si="24">COUNT(BN2:BN141)</f>
        <v>51</v>
      </c>
      <c r="BO156" s="235">
        <f t="shared" si="24"/>
        <v>62</v>
      </c>
      <c r="BP156" s="235">
        <f t="shared" si="24"/>
        <v>52</v>
      </c>
      <c r="BQ156" s="235">
        <f t="shared" si="24"/>
        <v>65</v>
      </c>
      <c r="BR156" s="235">
        <f t="shared" si="24"/>
        <v>61</v>
      </c>
      <c r="BS156" s="235">
        <f t="shared" si="24"/>
        <v>57</v>
      </c>
      <c r="BT156" s="235">
        <f t="shared" si="24"/>
        <v>64</v>
      </c>
      <c r="BU156" s="235">
        <f t="shared" si="24"/>
        <v>56</v>
      </c>
      <c r="BV156" s="235">
        <f t="shared" si="24"/>
        <v>58</v>
      </c>
      <c r="BW156" s="235">
        <f t="shared" si="24"/>
        <v>61</v>
      </c>
      <c r="BX156" s="235">
        <f t="shared" si="24"/>
        <v>60</v>
      </c>
      <c r="BY156" s="235">
        <f t="shared" si="24"/>
        <v>67</v>
      </c>
      <c r="BZ156" s="235">
        <f t="shared" si="24"/>
        <v>61</v>
      </c>
      <c r="CA156" s="49">
        <f t="shared" si="24"/>
        <v>72</v>
      </c>
      <c r="CB156" s="235">
        <f t="shared" si="24"/>
        <v>66</v>
      </c>
      <c r="CC156" s="235">
        <f t="shared" si="24"/>
        <v>63</v>
      </c>
      <c r="CD156" s="235">
        <f t="shared" si="24"/>
        <v>60</v>
      </c>
      <c r="CE156" s="235">
        <f t="shared" si="24"/>
        <v>64</v>
      </c>
      <c r="CF156" s="235">
        <f t="shared" si="24"/>
        <v>64</v>
      </c>
      <c r="CG156" s="235">
        <f t="shared" si="24"/>
        <v>70</v>
      </c>
      <c r="CH156" s="235">
        <f t="shared" si="24"/>
        <v>65</v>
      </c>
      <c r="CI156" s="235">
        <f t="shared" si="24"/>
        <v>71</v>
      </c>
      <c r="CJ156" s="235">
        <f t="shared" si="24"/>
        <v>62</v>
      </c>
      <c r="CK156" s="235">
        <f t="shared" si="24"/>
        <v>67</v>
      </c>
      <c r="CL156" s="235">
        <f>COUNT(CL2:CL141)</f>
        <v>62</v>
      </c>
      <c r="CM156" s="254">
        <f>COUNT(CM2:CM141)</f>
        <v>72</v>
      </c>
      <c r="CN156" s="235">
        <f>COUNT(CN2:CN141)</f>
        <v>61</v>
      </c>
      <c r="CO156" s="235">
        <f>COUNT(CO2:CO141)</f>
        <v>68</v>
      </c>
      <c r="CP156" s="235"/>
      <c r="CQ156" s="235"/>
      <c r="CR156" s="235"/>
      <c r="CS156" s="16"/>
      <c r="CT156" s="16"/>
      <c r="CU156" s="47"/>
      <c r="CV156" s="16"/>
      <c r="CW156" s="47"/>
      <c r="CX156" s="14">
        <f>AVERAGE(BE156:CO156)</f>
        <v>62.648648648648646</v>
      </c>
      <c r="CY156" s="14">
        <f>MEDIAN(BE156:CO156)</f>
        <v>62</v>
      </c>
    </row>
    <row r="157" spans="1:103" ht="14.25" customHeight="1" x14ac:dyDescent="0.15">
      <c r="A157" s="50"/>
      <c r="B157" s="270"/>
      <c r="C157" s="270"/>
      <c r="D157" s="270"/>
      <c r="E157" s="270"/>
      <c r="F157" s="270"/>
      <c r="G157" s="270"/>
      <c r="H157" s="270"/>
      <c r="I157" s="270"/>
      <c r="J157" s="270"/>
      <c r="K157" s="270"/>
      <c r="L157" s="270"/>
      <c r="M157" s="270"/>
      <c r="N157" s="270"/>
      <c r="O157" s="270"/>
      <c r="P157" s="270"/>
      <c r="Q157" s="270"/>
      <c r="R157" s="270"/>
      <c r="S157" s="270"/>
      <c r="T157" s="270"/>
      <c r="U157" s="270"/>
      <c r="V157" s="270"/>
      <c r="W157" s="270"/>
      <c r="X157" s="270"/>
      <c r="Y157" s="270"/>
      <c r="Z157" s="270"/>
      <c r="AA157" s="270"/>
      <c r="AB157" s="270"/>
      <c r="AC157" s="270"/>
      <c r="AD157" s="270"/>
      <c r="AE157" s="270"/>
      <c r="AF157" s="270"/>
      <c r="AG157" s="270"/>
      <c r="AH157" s="270"/>
      <c r="AI157" s="270"/>
      <c r="AJ157" s="270"/>
      <c r="AK157" s="270"/>
      <c r="AL157" s="270"/>
      <c r="AM157" s="270"/>
      <c r="AN157" s="270"/>
      <c r="AO157" s="270"/>
      <c r="AP157" s="270"/>
      <c r="AQ157" s="270"/>
      <c r="AR157" s="270"/>
      <c r="AS157" s="270"/>
      <c r="AT157" s="270"/>
      <c r="AU157" s="270"/>
      <c r="AV157" s="270"/>
      <c r="AW157" s="270"/>
      <c r="AX157" s="270"/>
      <c r="AY157" s="270"/>
      <c r="AZ157" s="270"/>
      <c r="BA157" s="270"/>
      <c r="BB157" s="270"/>
      <c r="BC157" s="270"/>
      <c r="BD157" s="270"/>
      <c r="BE157" s="270"/>
      <c r="BF157" s="270"/>
      <c r="BG157" s="270"/>
      <c r="BH157" s="270"/>
      <c r="BI157" s="270"/>
      <c r="BJ157" s="270"/>
      <c r="BK157" s="270"/>
      <c r="BL157" s="270"/>
      <c r="BM157" s="270"/>
      <c r="BN157" s="270"/>
      <c r="BO157" s="270"/>
      <c r="BP157" s="270"/>
      <c r="BQ157" s="270"/>
      <c r="BR157" s="270"/>
      <c r="BS157" s="270"/>
      <c r="BT157" s="270"/>
      <c r="BU157" s="270"/>
      <c r="BV157" s="270"/>
      <c r="BW157" s="270"/>
      <c r="BX157" s="270"/>
      <c r="BY157" s="270"/>
      <c r="BZ157" s="270"/>
      <c r="CA157" s="270"/>
      <c r="CB157" s="270"/>
      <c r="CC157" s="270"/>
      <c r="CD157" s="270"/>
      <c r="CE157" s="270"/>
      <c r="CF157" s="270"/>
      <c r="CG157" s="270"/>
      <c r="CH157" s="236"/>
      <c r="CI157" s="236"/>
      <c r="CJ157" s="236"/>
      <c r="CK157" s="236"/>
      <c r="CL157" s="236"/>
      <c r="CM157" s="236"/>
      <c r="CN157" s="236"/>
      <c r="CO157" s="236"/>
      <c r="CP157" s="236"/>
      <c r="CQ157" s="236"/>
      <c r="CR157" s="236"/>
      <c r="CS157" s="16"/>
      <c r="CT157" s="16"/>
      <c r="CU157" s="47"/>
      <c r="CV157" s="16"/>
      <c r="CW157" s="47"/>
      <c r="CX157" s="16"/>
      <c r="CY157" s="16"/>
    </row>
    <row r="158" spans="1:103" ht="13.75" customHeight="1" x14ac:dyDescent="0.15">
      <c r="A158" s="51" t="s">
        <v>163</v>
      </c>
      <c r="B158" s="235">
        <v>9</v>
      </c>
      <c r="C158" s="235">
        <v>8</v>
      </c>
      <c r="D158" s="235">
        <v>10</v>
      </c>
      <c r="E158" s="235">
        <v>11</v>
      </c>
      <c r="F158" s="270"/>
      <c r="G158" s="270"/>
      <c r="H158" s="270"/>
      <c r="I158" s="235">
        <v>7</v>
      </c>
      <c r="J158" s="235">
        <v>7</v>
      </c>
      <c r="K158" s="235">
        <v>11</v>
      </c>
      <c r="L158" s="235">
        <v>11</v>
      </c>
      <c r="M158" s="235">
        <v>5</v>
      </c>
      <c r="N158" s="235">
        <v>11</v>
      </c>
      <c r="O158" s="52"/>
      <c r="P158" s="52"/>
      <c r="Q158" s="52"/>
      <c r="R158" s="52"/>
      <c r="S158" s="52"/>
      <c r="T158" s="235">
        <v>8</v>
      </c>
      <c r="U158" s="235">
        <v>6</v>
      </c>
      <c r="V158" s="270"/>
      <c r="W158" s="270"/>
      <c r="X158" s="270"/>
      <c r="Y158" s="235">
        <v>14</v>
      </c>
      <c r="Z158" s="52"/>
      <c r="AA158" s="52"/>
      <c r="AB158" s="235">
        <v>12</v>
      </c>
      <c r="AC158" s="235">
        <v>8</v>
      </c>
      <c r="AD158" s="270"/>
      <c r="AE158" s="235">
        <v>12</v>
      </c>
      <c r="AF158" s="235">
        <v>12</v>
      </c>
      <c r="AG158" s="235">
        <v>13</v>
      </c>
      <c r="AH158" s="235">
        <v>15</v>
      </c>
      <c r="AI158" s="235">
        <v>13</v>
      </c>
      <c r="AJ158" s="235">
        <v>16</v>
      </c>
      <c r="AK158" s="235">
        <v>15</v>
      </c>
      <c r="AL158" s="235">
        <v>13</v>
      </c>
      <c r="AM158" s="235">
        <v>14</v>
      </c>
      <c r="AN158" s="235">
        <v>6</v>
      </c>
      <c r="AO158" s="235">
        <v>14</v>
      </c>
      <c r="AP158" s="235">
        <v>13</v>
      </c>
      <c r="AQ158" s="235">
        <v>10</v>
      </c>
      <c r="AR158" s="235">
        <v>12</v>
      </c>
      <c r="AS158" s="235">
        <v>14</v>
      </c>
      <c r="AT158" s="235">
        <v>13</v>
      </c>
      <c r="AU158" s="235">
        <v>13</v>
      </c>
      <c r="AV158" s="235">
        <v>9</v>
      </c>
      <c r="AW158" s="235">
        <v>16</v>
      </c>
      <c r="AX158" s="235">
        <v>15</v>
      </c>
      <c r="AY158" s="235">
        <v>15</v>
      </c>
      <c r="AZ158" s="235">
        <v>19</v>
      </c>
      <c r="BA158" s="235">
        <v>14</v>
      </c>
      <c r="BB158" s="235">
        <v>12</v>
      </c>
      <c r="BC158" s="235">
        <v>16</v>
      </c>
      <c r="BD158" s="235">
        <v>17</v>
      </c>
      <c r="BE158" s="235">
        <v>16</v>
      </c>
      <c r="BF158" s="235">
        <v>24</v>
      </c>
      <c r="BG158" s="270"/>
      <c r="BH158" s="235">
        <v>17</v>
      </c>
      <c r="BI158" s="270"/>
      <c r="BJ158" s="270"/>
      <c r="BK158" s="235">
        <v>17</v>
      </c>
      <c r="BL158" s="235">
        <v>15</v>
      </c>
      <c r="BM158" s="235">
        <v>17</v>
      </c>
      <c r="BN158" s="235">
        <v>15</v>
      </c>
      <c r="BO158" s="235">
        <v>14</v>
      </c>
      <c r="BP158" s="235">
        <v>17</v>
      </c>
      <c r="BQ158" s="235">
        <v>21</v>
      </c>
      <c r="BR158" s="235">
        <v>20</v>
      </c>
      <c r="BS158" s="235">
        <v>19</v>
      </c>
      <c r="BT158" s="235">
        <v>19</v>
      </c>
      <c r="BU158" s="235">
        <v>18</v>
      </c>
      <c r="BV158" s="235">
        <v>16</v>
      </c>
      <c r="BW158" s="235">
        <v>22</v>
      </c>
      <c r="BX158" s="235">
        <v>19</v>
      </c>
      <c r="BY158" s="235">
        <v>17</v>
      </c>
      <c r="BZ158" s="235">
        <v>17</v>
      </c>
      <c r="CA158" s="235">
        <v>19</v>
      </c>
      <c r="CB158" s="235">
        <v>22</v>
      </c>
      <c r="CC158" s="235">
        <v>22</v>
      </c>
      <c r="CD158" s="235">
        <v>22</v>
      </c>
      <c r="CE158" s="235">
        <v>25</v>
      </c>
      <c r="CF158" s="235">
        <v>21</v>
      </c>
      <c r="CG158" s="235">
        <v>25</v>
      </c>
      <c r="CH158" s="237">
        <v>30</v>
      </c>
      <c r="CI158" s="53">
        <v>34</v>
      </c>
      <c r="CJ158" s="237">
        <v>22</v>
      </c>
      <c r="CK158" s="237">
        <v>28</v>
      </c>
      <c r="CL158" s="237">
        <v>26</v>
      </c>
      <c r="CM158" s="237">
        <v>27</v>
      </c>
      <c r="CN158" s="237">
        <v>23</v>
      </c>
      <c r="CO158" s="236">
        <v>30</v>
      </c>
      <c r="CP158" s="236"/>
      <c r="CQ158" s="236"/>
      <c r="CR158" s="236"/>
      <c r="CS158" s="16"/>
      <c r="CT158" s="16"/>
      <c r="CU158" s="47"/>
      <c r="CV158" s="16"/>
      <c r="CW158" s="47"/>
      <c r="CX158" s="16"/>
      <c r="CY158" s="16"/>
    </row>
    <row r="159" spans="1:103" ht="13.75" customHeight="1" x14ac:dyDescent="0.15">
      <c r="A159" s="51" t="s">
        <v>164</v>
      </c>
      <c r="B159" s="271" t="s">
        <v>165</v>
      </c>
      <c r="C159" s="271" t="s">
        <v>165</v>
      </c>
      <c r="D159" s="235">
        <v>3</v>
      </c>
      <c r="E159" s="235">
        <v>2</v>
      </c>
      <c r="F159" s="270"/>
      <c r="G159" s="270"/>
      <c r="H159" s="270"/>
      <c r="I159" s="235">
        <v>3</v>
      </c>
      <c r="J159" s="235">
        <v>3</v>
      </c>
      <c r="K159" s="235">
        <v>6</v>
      </c>
      <c r="L159" s="235">
        <v>4</v>
      </c>
      <c r="M159" s="235">
        <v>2</v>
      </c>
      <c r="N159" s="235">
        <v>5</v>
      </c>
      <c r="O159" s="52"/>
      <c r="P159" s="52"/>
      <c r="Q159" s="52"/>
      <c r="R159" s="52"/>
      <c r="S159" s="52"/>
      <c r="T159" s="235">
        <v>4</v>
      </c>
      <c r="U159" s="270"/>
      <c r="V159" s="270"/>
      <c r="W159" s="270"/>
      <c r="X159" s="270"/>
      <c r="Y159" s="270"/>
      <c r="Z159" s="52"/>
      <c r="AA159" s="52"/>
      <c r="AB159" s="235">
        <v>4</v>
      </c>
      <c r="AC159" s="270"/>
      <c r="AD159" s="270"/>
      <c r="AE159" s="235">
        <v>3</v>
      </c>
      <c r="AF159" s="235">
        <v>3</v>
      </c>
      <c r="AG159" s="235">
        <v>3</v>
      </c>
      <c r="AH159" s="235">
        <v>3</v>
      </c>
      <c r="AI159" s="235">
        <v>4</v>
      </c>
      <c r="AJ159" s="270"/>
      <c r="AK159" s="270"/>
      <c r="AL159" s="270"/>
      <c r="AM159" s="270"/>
      <c r="AN159" s="270"/>
      <c r="AO159" s="270"/>
      <c r="AP159" s="270"/>
      <c r="AQ159" s="270"/>
      <c r="AR159" s="270"/>
      <c r="AS159" s="270"/>
      <c r="AT159" s="270"/>
      <c r="AU159" s="270"/>
      <c r="AV159" s="270"/>
      <c r="AW159" s="270"/>
      <c r="AX159" s="270"/>
      <c r="AY159" s="270"/>
      <c r="AZ159" s="270"/>
      <c r="BA159" s="270"/>
      <c r="BB159" s="270"/>
      <c r="BC159" s="235">
        <v>1</v>
      </c>
      <c r="BD159" s="235">
        <v>3</v>
      </c>
      <c r="BE159" s="235">
        <v>6</v>
      </c>
      <c r="BF159" s="271" t="s">
        <v>166</v>
      </c>
      <c r="BG159" s="270"/>
      <c r="BH159" s="271" t="s">
        <v>167</v>
      </c>
      <c r="BI159" s="270"/>
      <c r="BJ159" s="270"/>
      <c r="BK159" s="271" t="s">
        <v>168</v>
      </c>
      <c r="BL159" s="271" t="s">
        <v>169</v>
      </c>
      <c r="BM159" s="235">
        <v>7</v>
      </c>
      <c r="BN159" s="235">
        <v>6</v>
      </c>
      <c r="BO159" s="270"/>
      <c r="BP159" s="271" t="s">
        <v>170</v>
      </c>
      <c r="BQ159" s="271" t="s">
        <v>171</v>
      </c>
      <c r="BR159" s="271" t="s">
        <v>166</v>
      </c>
      <c r="BS159" s="271" t="s">
        <v>166</v>
      </c>
      <c r="BT159" s="271" t="s">
        <v>167</v>
      </c>
      <c r="BU159" s="271" t="s">
        <v>170</v>
      </c>
      <c r="BV159" s="271" t="s">
        <v>170</v>
      </c>
      <c r="BW159" s="271" t="s">
        <v>167</v>
      </c>
      <c r="BX159" s="235">
        <v>8</v>
      </c>
      <c r="BY159" s="271" t="s">
        <v>172</v>
      </c>
      <c r="BZ159" s="271" t="s">
        <v>171</v>
      </c>
      <c r="CA159" s="271" t="s">
        <v>171</v>
      </c>
      <c r="CB159" s="271" t="s">
        <v>173</v>
      </c>
      <c r="CC159" s="235">
        <v>8</v>
      </c>
      <c r="CD159" s="235">
        <v>6</v>
      </c>
      <c r="CE159" s="271" t="s">
        <v>173</v>
      </c>
      <c r="CF159" s="271" t="s">
        <v>173</v>
      </c>
      <c r="CG159" s="271" t="s">
        <v>174</v>
      </c>
      <c r="CH159" s="237">
        <v>8</v>
      </c>
      <c r="CI159" s="238" t="s">
        <v>175</v>
      </c>
      <c r="CJ159" s="238" t="s">
        <v>176</v>
      </c>
      <c r="CK159" s="238" t="s">
        <v>177</v>
      </c>
      <c r="CL159" s="237">
        <v>9</v>
      </c>
      <c r="CM159" s="237">
        <v>9</v>
      </c>
      <c r="CN159" s="237">
        <v>9</v>
      </c>
      <c r="CO159" s="260">
        <v>11</v>
      </c>
      <c r="CP159" s="260"/>
      <c r="CQ159" s="260"/>
      <c r="CR159" s="260"/>
      <c r="CS159" s="16"/>
      <c r="CT159" s="16"/>
      <c r="CU159" s="47"/>
      <c r="CV159" s="16"/>
      <c r="CW159" s="47"/>
      <c r="CX159" s="16"/>
      <c r="CY159" s="16"/>
    </row>
    <row r="160" spans="1:103" ht="13.75" customHeight="1" x14ac:dyDescent="0.15">
      <c r="A160" s="51" t="s">
        <v>178</v>
      </c>
      <c r="B160" s="270"/>
      <c r="C160" s="270"/>
      <c r="D160" s="270"/>
      <c r="E160" s="270"/>
      <c r="F160" s="270"/>
      <c r="G160" s="270"/>
      <c r="H160" s="270"/>
      <c r="I160" s="270"/>
      <c r="J160" s="270"/>
      <c r="K160" s="270"/>
      <c r="L160" s="270"/>
      <c r="M160" s="270"/>
      <c r="N160" s="270"/>
      <c r="O160" s="52"/>
      <c r="P160" s="52"/>
      <c r="Q160" s="52"/>
      <c r="R160" s="52"/>
      <c r="S160" s="52"/>
      <c r="T160" s="235">
        <v>30.75</v>
      </c>
      <c r="U160" s="270"/>
      <c r="V160" s="270"/>
      <c r="W160" s="270"/>
      <c r="X160" s="270"/>
      <c r="Y160" s="270"/>
      <c r="Z160" s="52"/>
      <c r="AA160" s="270"/>
      <c r="AB160" s="270"/>
      <c r="AC160" s="270"/>
      <c r="AD160" s="270"/>
      <c r="AE160" s="270"/>
      <c r="AF160" s="270"/>
      <c r="AG160" s="235">
        <v>34</v>
      </c>
      <c r="AH160" s="235">
        <v>9</v>
      </c>
      <c r="AI160" s="235">
        <v>11</v>
      </c>
      <c r="AJ160" s="270"/>
      <c r="AK160" s="270"/>
      <c r="AL160" s="270"/>
      <c r="AM160" s="270"/>
      <c r="AN160" s="270"/>
      <c r="AO160" s="270"/>
      <c r="AP160" s="270"/>
      <c r="AQ160" s="270"/>
      <c r="AR160" s="270"/>
      <c r="AS160" s="270"/>
      <c r="AT160" s="270"/>
      <c r="AU160" s="270"/>
      <c r="AV160" s="270"/>
      <c r="AW160" s="270"/>
      <c r="AX160" s="270"/>
      <c r="AY160" s="270"/>
      <c r="AZ160" s="270"/>
      <c r="BA160" s="270"/>
      <c r="BB160" s="270"/>
      <c r="BC160" s="235">
        <v>8</v>
      </c>
      <c r="BD160" s="235">
        <v>17.5</v>
      </c>
      <c r="BE160" s="235">
        <v>33</v>
      </c>
      <c r="BF160" s="49">
        <v>46</v>
      </c>
      <c r="BG160" s="235">
        <v>34.5</v>
      </c>
      <c r="BH160" s="235">
        <v>31</v>
      </c>
      <c r="BI160" s="270"/>
      <c r="BJ160" s="271" t="s">
        <v>47</v>
      </c>
      <c r="BK160" s="235">
        <v>33.5</v>
      </c>
      <c r="BL160" s="235">
        <v>45</v>
      </c>
      <c r="BM160" s="235">
        <v>44.5</v>
      </c>
      <c r="BN160" s="235">
        <v>30</v>
      </c>
      <c r="BO160" s="270"/>
      <c r="BP160" s="235">
        <v>26.5</v>
      </c>
      <c r="BQ160" s="235">
        <v>39.5</v>
      </c>
      <c r="BR160" s="235">
        <v>33.5</v>
      </c>
      <c r="BS160" s="235">
        <v>41.5</v>
      </c>
      <c r="BT160" s="235">
        <v>28.5</v>
      </c>
      <c r="BU160" s="235">
        <v>24.5</v>
      </c>
      <c r="BV160" s="235">
        <v>26</v>
      </c>
      <c r="BW160" s="235">
        <v>23.25</v>
      </c>
      <c r="BX160" s="235">
        <v>21.5</v>
      </c>
      <c r="BY160" s="235">
        <v>22.5</v>
      </c>
      <c r="BZ160" s="235">
        <v>24</v>
      </c>
      <c r="CA160" s="235">
        <v>24.8</v>
      </c>
      <c r="CB160" s="235">
        <v>32.5</v>
      </c>
      <c r="CC160" s="235">
        <v>36.5</v>
      </c>
      <c r="CD160" s="235">
        <v>22</v>
      </c>
      <c r="CE160" s="235">
        <v>34.25</v>
      </c>
      <c r="CF160" s="235">
        <v>21</v>
      </c>
      <c r="CG160" s="235">
        <v>25</v>
      </c>
      <c r="CH160" s="237">
        <v>26</v>
      </c>
      <c r="CI160" s="237">
        <v>25</v>
      </c>
      <c r="CJ160" s="237">
        <v>23.5</v>
      </c>
      <c r="CK160" s="237">
        <v>40.950000000000003</v>
      </c>
      <c r="CL160" s="237">
        <v>25.4</v>
      </c>
      <c r="CM160" s="237">
        <v>42</v>
      </c>
      <c r="CN160" s="237">
        <v>24.5</v>
      </c>
      <c r="CO160" s="236">
        <v>38.25</v>
      </c>
      <c r="CP160" s="236"/>
      <c r="CQ160" s="236"/>
      <c r="CR160" s="236"/>
      <c r="CS160" s="16"/>
      <c r="CT160" s="16"/>
      <c r="CU160" s="47"/>
      <c r="CV160" s="16"/>
      <c r="CW160" s="47"/>
      <c r="CX160" s="16"/>
      <c r="CY160" s="16"/>
    </row>
    <row r="161" spans="1:103" ht="13.75" customHeight="1" x14ac:dyDescent="0.15">
      <c r="A161" s="51" t="s">
        <v>179</v>
      </c>
      <c r="B161" s="270"/>
      <c r="C161" s="270"/>
      <c r="D161" s="270"/>
      <c r="E161" s="270"/>
      <c r="F161" s="270"/>
      <c r="G161" s="270"/>
      <c r="H161" s="270"/>
      <c r="I161" s="270"/>
      <c r="J161" s="270"/>
      <c r="K161" s="270"/>
      <c r="L161" s="270"/>
      <c r="M161" s="270"/>
      <c r="N161" s="270"/>
      <c r="O161" s="52"/>
      <c r="P161" s="52"/>
      <c r="Q161" s="52"/>
      <c r="R161" s="52"/>
      <c r="S161" s="52"/>
      <c r="T161" s="52"/>
      <c r="U161" s="270"/>
      <c r="V161" s="270"/>
      <c r="W161" s="270"/>
      <c r="X161" s="270"/>
      <c r="Y161" s="270"/>
      <c r="Z161" s="52"/>
      <c r="AA161" s="270"/>
      <c r="AB161" s="270"/>
      <c r="AC161" s="270"/>
      <c r="AD161" s="270"/>
      <c r="AE161" s="270"/>
      <c r="AF161" s="270"/>
      <c r="AG161" s="235">
        <v>13</v>
      </c>
      <c r="AH161" s="235">
        <v>4</v>
      </c>
      <c r="AI161" s="235">
        <v>8</v>
      </c>
      <c r="AJ161" s="270"/>
      <c r="AK161" s="270"/>
      <c r="AL161" s="270"/>
      <c r="AM161" s="270"/>
      <c r="AN161" s="270"/>
      <c r="AO161" s="270"/>
      <c r="AP161" s="270"/>
      <c r="AQ161" s="270"/>
      <c r="AR161" s="270"/>
      <c r="AS161" s="270"/>
      <c r="AT161" s="270"/>
      <c r="AU161" s="270"/>
      <c r="AV161" s="270"/>
      <c r="AW161" s="270"/>
      <c r="AX161" s="270"/>
      <c r="AY161" s="270"/>
      <c r="AZ161" s="270"/>
      <c r="BA161" s="270"/>
      <c r="BB161" s="270"/>
      <c r="BC161" s="235">
        <v>1</v>
      </c>
      <c r="BD161" s="235">
        <v>1.5</v>
      </c>
      <c r="BE161" s="235">
        <v>18.75</v>
      </c>
      <c r="BF161" s="235">
        <v>15</v>
      </c>
      <c r="BG161" s="49">
        <v>30</v>
      </c>
      <c r="BH161" s="235">
        <v>23</v>
      </c>
      <c r="BI161" s="270"/>
      <c r="BJ161" s="270"/>
      <c r="BK161" s="235">
        <v>11</v>
      </c>
      <c r="BL161" s="235">
        <v>13</v>
      </c>
      <c r="BM161" s="235">
        <v>14</v>
      </c>
      <c r="BN161" s="235">
        <v>14</v>
      </c>
      <c r="BO161" s="270"/>
      <c r="BP161" s="235">
        <v>23.5</v>
      </c>
      <c r="BQ161" s="235">
        <v>23.5</v>
      </c>
      <c r="BR161" s="235">
        <v>20</v>
      </c>
      <c r="BS161" s="235">
        <v>26.5</v>
      </c>
      <c r="BT161" s="235">
        <v>26.5</v>
      </c>
      <c r="BU161" s="235">
        <v>27</v>
      </c>
      <c r="BV161" s="235">
        <v>22.5</v>
      </c>
      <c r="BW161" s="235">
        <v>28.5</v>
      </c>
      <c r="BX161" s="235">
        <v>34.5</v>
      </c>
      <c r="BY161" s="235">
        <v>26</v>
      </c>
      <c r="BZ161" s="235">
        <v>32.5</v>
      </c>
      <c r="CA161" s="235">
        <v>31.5</v>
      </c>
      <c r="CB161" s="235">
        <v>27.5</v>
      </c>
      <c r="CC161" s="235">
        <v>33.25</v>
      </c>
      <c r="CD161" s="235">
        <v>23.5</v>
      </c>
      <c r="CE161" s="235">
        <v>34</v>
      </c>
      <c r="CF161" s="235">
        <v>35.75</v>
      </c>
      <c r="CG161" s="235">
        <v>44.5</v>
      </c>
      <c r="CH161" s="237">
        <v>39</v>
      </c>
      <c r="CI161" s="237">
        <v>31.75</v>
      </c>
      <c r="CJ161" s="237">
        <v>41.75</v>
      </c>
      <c r="CK161" s="237">
        <v>34</v>
      </c>
      <c r="CL161" s="237">
        <v>34</v>
      </c>
      <c r="CM161" s="237">
        <v>26.75</v>
      </c>
      <c r="CN161" s="237">
        <v>29.7</v>
      </c>
      <c r="CO161" s="236">
        <v>33.950000000000003</v>
      </c>
      <c r="CP161" s="236"/>
      <c r="CQ161" s="236"/>
      <c r="CR161" s="236"/>
      <c r="CS161" s="16"/>
      <c r="CT161" s="16"/>
      <c r="CU161" s="47"/>
      <c r="CV161" s="16"/>
      <c r="CW161" s="47"/>
      <c r="CX161" s="16"/>
      <c r="CY161" s="16"/>
    </row>
    <row r="162" spans="1:103" ht="13.75" customHeight="1" x14ac:dyDescent="0.15">
      <c r="A162" s="51" t="s">
        <v>180</v>
      </c>
      <c r="B162" s="235">
        <v>9</v>
      </c>
      <c r="C162" s="235">
        <v>9</v>
      </c>
      <c r="D162" s="235">
        <v>10</v>
      </c>
      <c r="E162" s="235">
        <v>9</v>
      </c>
      <c r="F162" s="270"/>
      <c r="G162" s="270"/>
      <c r="H162" s="270"/>
      <c r="I162" s="235">
        <v>40</v>
      </c>
      <c r="J162" s="235">
        <v>24</v>
      </c>
      <c r="K162" s="235">
        <v>49</v>
      </c>
      <c r="L162" s="235">
        <v>27.5</v>
      </c>
      <c r="M162" s="235">
        <v>12</v>
      </c>
      <c r="N162" s="235">
        <v>39.5</v>
      </c>
      <c r="O162" s="52"/>
      <c r="P162" s="52"/>
      <c r="Q162" s="52"/>
      <c r="R162" s="52"/>
      <c r="S162" s="52"/>
      <c r="T162" s="235">
        <v>33</v>
      </c>
      <c r="U162" s="270"/>
      <c r="V162" s="270"/>
      <c r="W162" s="270"/>
      <c r="X162" s="270"/>
      <c r="Y162" s="270"/>
      <c r="Z162" s="52"/>
      <c r="AA162" s="270"/>
      <c r="AB162" s="270"/>
      <c r="AC162" s="270"/>
      <c r="AD162" s="270"/>
      <c r="AE162" s="270"/>
      <c r="AF162" s="272"/>
      <c r="AG162" s="235">
        <v>24</v>
      </c>
      <c r="AH162" s="235">
        <v>8</v>
      </c>
      <c r="AI162" s="235">
        <v>6</v>
      </c>
      <c r="AJ162" s="270"/>
      <c r="AK162" s="270"/>
      <c r="AL162" s="270"/>
      <c r="AM162" s="270"/>
      <c r="AN162" s="270"/>
      <c r="AO162" s="270"/>
      <c r="AP162" s="270"/>
      <c r="AQ162" s="270"/>
      <c r="AR162" s="270"/>
      <c r="AS162" s="270"/>
      <c r="AT162" s="270"/>
      <c r="AU162" s="270"/>
      <c r="AV162" s="270"/>
      <c r="AW162" s="270"/>
      <c r="AX162" s="270"/>
      <c r="AY162" s="270"/>
      <c r="AZ162" s="270"/>
      <c r="BA162" s="270"/>
      <c r="BB162" s="270"/>
      <c r="BC162" s="270"/>
      <c r="BD162" s="235">
        <v>13</v>
      </c>
      <c r="BE162" s="235">
        <v>51</v>
      </c>
      <c r="BF162" s="49">
        <v>58</v>
      </c>
      <c r="BG162" s="235">
        <v>49.5</v>
      </c>
      <c r="BH162" s="235">
        <v>37</v>
      </c>
      <c r="BI162" s="270"/>
      <c r="BJ162" s="270"/>
      <c r="BK162" s="235">
        <v>31</v>
      </c>
      <c r="BL162" s="235">
        <v>31</v>
      </c>
      <c r="BM162" s="235">
        <v>29</v>
      </c>
      <c r="BN162" s="235">
        <v>32</v>
      </c>
      <c r="BO162" s="270"/>
      <c r="BP162" s="235">
        <v>34</v>
      </c>
      <c r="BQ162" s="235">
        <v>52.5</v>
      </c>
      <c r="BR162" s="235">
        <v>47</v>
      </c>
      <c r="BS162" s="235">
        <v>41</v>
      </c>
      <c r="BT162" s="235">
        <v>32</v>
      </c>
      <c r="BU162" s="235">
        <v>27</v>
      </c>
      <c r="BV162" s="235">
        <v>27</v>
      </c>
      <c r="BW162" s="235">
        <v>27.5</v>
      </c>
      <c r="BX162" s="235">
        <v>19.100000000000001</v>
      </c>
      <c r="BY162" s="235">
        <v>22</v>
      </c>
      <c r="BZ162" s="235">
        <v>24</v>
      </c>
      <c r="CA162" s="235">
        <v>28</v>
      </c>
      <c r="CB162" s="235">
        <v>33</v>
      </c>
      <c r="CC162" s="235">
        <v>32.200000000000003</v>
      </c>
      <c r="CD162" s="235">
        <v>19</v>
      </c>
      <c r="CE162" s="235">
        <v>55</v>
      </c>
      <c r="CF162" s="235">
        <v>20</v>
      </c>
      <c r="CG162" s="235">
        <v>32.5</v>
      </c>
      <c r="CH162" s="237">
        <v>31.6</v>
      </c>
      <c r="CI162" s="237">
        <v>33.75</v>
      </c>
      <c r="CJ162" s="237">
        <v>28.31</v>
      </c>
      <c r="CK162" s="237">
        <v>33.6</v>
      </c>
      <c r="CL162" s="237">
        <v>20.9</v>
      </c>
      <c r="CM162" s="237">
        <v>32.6</v>
      </c>
      <c r="CN162" s="237">
        <v>26.4</v>
      </c>
      <c r="CO162" s="236">
        <v>46.2</v>
      </c>
      <c r="CP162" s="236"/>
      <c r="CQ162" s="236"/>
      <c r="CR162" s="236"/>
      <c r="CS162" s="16"/>
      <c r="CT162" s="16"/>
      <c r="CU162" s="47"/>
      <c r="CV162" s="16"/>
      <c r="CW162" s="47"/>
      <c r="CX162" s="16"/>
      <c r="CY162" s="16"/>
    </row>
    <row r="163" spans="1:103" ht="13.75" customHeight="1" x14ac:dyDescent="0.15">
      <c r="A163" s="51" t="s">
        <v>181</v>
      </c>
      <c r="B163" s="235">
        <v>4</v>
      </c>
      <c r="C163" s="235">
        <v>8</v>
      </c>
      <c r="D163" s="235">
        <v>8</v>
      </c>
      <c r="E163" s="235">
        <v>5</v>
      </c>
      <c r="F163" s="270"/>
      <c r="G163" s="270"/>
      <c r="H163" s="270"/>
      <c r="I163" s="235">
        <v>27</v>
      </c>
      <c r="J163" s="235">
        <v>10</v>
      </c>
      <c r="K163" s="235">
        <v>0</v>
      </c>
      <c r="L163" s="270"/>
      <c r="M163" s="235">
        <v>0</v>
      </c>
      <c r="N163" s="270"/>
      <c r="O163" s="52"/>
      <c r="P163" s="52"/>
      <c r="Q163" s="52"/>
      <c r="R163" s="52"/>
      <c r="S163" s="52"/>
      <c r="T163" s="52"/>
      <c r="U163" s="270"/>
      <c r="V163" s="270"/>
      <c r="W163" s="270"/>
      <c r="X163" s="270"/>
      <c r="Y163" s="270"/>
      <c r="Z163" s="52"/>
      <c r="AA163" s="270"/>
      <c r="AB163" s="270"/>
      <c r="AC163" s="270"/>
      <c r="AD163" s="270"/>
      <c r="AE163" s="270"/>
      <c r="AF163" s="270"/>
      <c r="AG163" s="235">
        <v>120</v>
      </c>
      <c r="AH163" s="235">
        <v>75</v>
      </c>
      <c r="AI163" s="235">
        <v>70</v>
      </c>
      <c r="AJ163" s="270"/>
      <c r="AK163" s="270"/>
      <c r="AL163" s="270"/>
      <c r="AM163" s="270"/>
      <c r="AN163" s="270"/>
      <c r="AO163" s="270"/>
      <c r="AP163" s="270"/>
      <c r="AQ163" s="270"/>
      <c r="AR163" s="270"/>
      <c r="AS163" s="270"/>
      <c r="AT163" s="270"/>
      <c r="AU163" s="270"/>
      <c r="AV163" s="270"/>
      <c r="AW163" s="270"/>
      <c r="AX163" s="270"/>
      <c r="AY163" s="270"/>
      <c r="AZ163" s="270"/>
      <c r="BA163" s="270"/>
      <c r="BB163" s="270"/>
      <c r="BC163" s="270"/>
      <c r="BD163" s="235">
        <v>40</v>
      </c>
      <c r="BE163" s="235">
        <v>318</v>
      </c>
      <c r="BF163" s="235">
        <v>351</v>
      </c>
      <c r="BG163" s="235">
        <v>415</v>
      </c>
      <c r="BH163" s="49">
        <v>492</v>
      </c>
      <c r="BI163" s="270"/>
      <c r="BJ163" s="270"/>
      <c r="BK163" s="235">
        <v>329</v>
      </c>
      <c r="BL163" s="235">
        <v>272</v>
      </c>
      <c r="BM163" s="235">
        <v>331</v>
      </c>
      <c r="BN163" s="235">
        <v>350</v>
      </c>
      <c r="BO163" s="270"/>
      <c r="BP163" s="235">
        <v>352</v>
      </c>
      <c r="BQ163" s="235">
        <v>404</v>
      </c>
      <c r="BR163" s="235">
        <v>415</v>
      </c>
      <c r="BS163" s="235">
        <v>434</v>
      </c>
      <c r="BT163" s="235">
        <v>455</v>
      </c>
      <c r="BU163" s="235">
        <v>459</v>
      </c>
      <c r="BV163" s="235">
        <v>304</v>
      </c>
      <c r="BW163" s="235">
        <v>327</v>
      </c>
      <c r="BX163" s="235">
        <v>396.9</v>
      </c>
      <c r="BY163" s="235">
        <v>387</v>
      </c>
      <c r="BZ163" s="235">
        <v>472.5</v>
      </c>
      <c r="CA163" s="235">
        <v>447</v>
      </c>
      <c r="CB163" s="235">
        <v>432</v>
      </c>
      <c r="CC163" s="235">
        <v>436.9</v>
      </c>
      <c r="CD163" s="235">
        <v>356</v>
      </c>
      <c r="CE163" s="235">
        <v>722</v>
      </c>
      <c r="CF163" s="235">
        <v>441</v>
      </c>
      <c r="CG163" s="235">
        <v>553.75</v>
      </c>
      <c r="CH163" s="237">
        <v>532.5</v>
      </c>
      <c r="CI163" s="237">
        <v>441.2</v>
      </c>
      <c r="CJ163" s="237">
        <v>466.88</v>
      </c>
      <c r="CK163" s="237">
        <v>468.8</v>
      </c>
      <c r="CL163" s="237">
        <v>404.5</v>
      </c>
      <c r="CM163" s="237">
        <v>391.2</v>
      </c>
      <c r="CN163" s="237">
        <v>372.1</v>
      </c>
      <c r="CO163" s="236">
        <v>408.8</v>
      </c>
      <c r="CP163" s="236"/>
      <c r="CQ163" s="236"/>
      <c r="CR163" s="236"/>
      <c r="CS163" s="16"/>
      <c r="CT163" s="16"/>
      <c r="CU163" s="47"/>
      <c r="CV163" s="16"/>
      <c r="CW163" s="47"/>
      <c r="CX163" s="16"/>
      <c r="CY163" s="16"/>
    </row>
    <row r="164" spans="1:103" ht="13.75" customHeight="1" x14ac:dyDescent="0.15">
      <c r="A164" s="51" t="s">
        <v>182</v>
      </c>
      <c r="B164" s="235">
        <v>0</v>
      </c>
      <c r="C164" s="235">
        <v>0</v>
      </c>
      <c r="D164" s="235">
        <v>0</v>
      </c>
      <c r="E164" s="235">
        <v>0</v>
      </c>
      <c r="F164" s="270"/>
      <c r="G164" s="270"/>
      <c r="H164" s="270"/>
      <c r="I164" s="235">
        <v>0</v>
      </c>
      <c r="J164" s="235">
        <v>0</v>
      </c>
      <c r="K164" s="235">
        <v>0</v>
      </c>
      <c r="L164" s="270"/>
      <c r="M164" s="270"/>
      <c r="N164" s="270"/>
      <c r="O164" s="52"/>
      <c r="P164" s="52"/>
      <c r="Q164" s="52"/>
      <c r="R164" s="52"/>
      <c r="S164" s="52"/>
      <c r="T164" s="52"/>
      <c r="U164" s="270"/>
      <c r="V164" s="270"/>
      <c r="W164" s="270"/>
      <c r="X164" s="270"/>
      <c r="Y164" s="270"/>
      <c r="Z164" s="52"/>
      <c r="AA164" s="270"/>
      <c r="AB164" s="270"/>
      <c r="AC164" s="270"/>
      <c r="AD164" s="270"/>
      <c r="AE164" s="270"/>
      <c r="AF164" s="270"/>
      <c r="AG164" s="270"/>
      <c r="AH164" s="270"/>
      <c r="AI164" s="270"/>
      <c r="AJ164" s="270"/>
      <c r="AK164" s="270"/>
      <c r="AL164" s="270"/>
      <c r="AM164" s="270"/>
      <c r="AN164" s="270"/>
      <c r="AO164" s="270"/>
      <c r="AP164" s="270"/>
      <c r="AQ164" s="270"/>
      <c r="AR164" s="270"/>
      <c r="AS164" s="235">
        <v>3</v>
      </c>
      <c r="AT164" s="270"/>
      <c r="AU164" s="270"/>
      <c r="AV164" s="270"/>
      <c r="AW164" s="270"/>
      <c r="AX164" s="270"/>
      <c r="AY164" s="270"/>
      <c r="AZ164" s="270"/>
      <c r="BA164" s="270"/>
      <c r="BB164" s="270"/>
      <c r="BC164" s="235">
        <v>6</v>
      </c>
      <c r="BD164" s="235">
        <v>3</v>
      </c>
      <c r="BE164" s="235">
        <v>9</v>
      </c>
      <c r="BF164" s="49">
        <v>19</v>
      </c>
      <c r="BG164" s="270"/>
      <c r="BH164" s="235">
        <v>6</v>
      </c>
      <c r="BI164" s="270"/>
      <c r="BJ164" s="270"/>
      <c r="BK164" s="235">
        <v>9</v>
      </c>
      <c r="BL164" s="235">
        <v>6</v>
      </c>
      <c r="BM164" s="235">
        <v>12</v>
      </c>
      <c r="BN164" s="235">
        <v>9</v>
      </c>
      <c r="BO164" s="235">
        <v>3</v>
      </c>
      <c r="BP164" s="235">
        <v>5</v>
      </c>
      <c r="BQ164" s="235">
        <v>11</v>
      </c>
      <c r="BR164" s="235">
        <v>5</v>
      </c>
      <c r="BS164" s="235">
        <v>9</v>
      </c>
      <c r="BT164" s="235">
        <v>13</v>
      </c>
      <c r="BU164" s="235">
        <v>18</v>
      </c>
      <c r="BV164" s="235">
        <v>10</v>
      </c>
      <c r="BW164" s="235">
        <v>8</v>
      </c>
      <c r="BX164" s="235">
        <v>8</v>
      </c>
      <c r="BY164" s="235">
        <v>14</v>
      </c>
      <c r="BZ164" s="235">
        <v>14</v>
      </c>
      <c r="CA164" s="235">
        <v>6</v>
      </c>
      <c r="CB164" s="235">
        <v>12</v>
      </c>
      <c r="CC164" s="235">
        <v>12</v>
      </c>
      <c r="CD164" s="235">
        <v>3</v>
      </c>
      <c r="CE164" s="235">
        <v>5</v>
      </c>
      <c r="CF164" s="235">
        <v>12</v>
      </c>
      <c r="CG164" s="235">
        <v>12</v>
      </c>
      <c r="CH164" s="237">
        <v>10</v>
      </c>
      <c r="CI164" s="237">
        <v>5</v>
      </c>
      <c r="CJ164" s="237">
        <v>15</v>
      </c>
      <c r="CK164" s="237">
        <v>2</v>
      </c>
      <c r="CL164" s="237">
        <v>7</v>
      </c>
      <c r="CM164" s="237">
        <v>5</v>
      </c>
      <c r="CN164" s="237">
        <v>9</v>
      </c>
      <c r="CO164" s="236">
        <v>15</v>
      </c>
      <c r="CP164" s="236"/>
      <c r="CQ164" s="236"/>
      <c r="CR164" s="236"/>
      <c r="CS164" s="16"/>
      <c r="CT164" s="16"/>
      <c r="CU164" s="47"/>
      <c r="CV164" s="16"/>
      <c r="CW164" s="47"/>
      <c r="CX164" s="16"/>
      <c r="CY164" s="16"/>
    </row>
    <row r="165" spans="1:103" ht="13.75" customHeight="1" x14ac:dyDescent="0.15">
      <c r="A165" s="51" t="s">
        <v>183</v>
      </c>
      <c r="B165" s="235">
        <v>0</v>
      </c>
      <c r="C165" s="235">
        <v>0</v>
      </c>
      <c r="D165" s="235">
        <v>0</v>
      </c>
      <c r="E165" s="235">
        <v>0</v>
      </c>
      <c r="F165" s="270"/>
      <c r="G165" s="270"/>
      <c r="H165" s="270"/>
      <c r="I165" s="235">
        <v>0</v>
      </c>
      <c r="J165" s="235">
        <v>0</v>
      </c>
      <c r="K165" s="235">
        <v>0</v>
      </c>
      <c r="L165" s="270"/>
      <c r="M165" s="270"/>
      <c r="N165" s="270"/>
      <c r="O165" s="52"/>
      <c r="P165" s="52"/>
      <c r="Q165" s="52"/>
      <c r="R165" s="52"/>
      <c r="S165" s="52"/>
      <c r="T165" s="52"/>
      <c r="U165" s="270"/>
      <c r="V165" s="270"/>
      <c r="W165" s="270"/>
      <c r="X165" s="270"/>
      <c r="Y165" s="270"/>
      <c r="Z165" s="52"/>
      <c r="AA165" s="270"/>
      <c r="AB165" s="270"/>
      <c r="AC165" s="270"/>
      <c r="AD165" s="270"/>
      <c r="AE165" s="270"/>
      <c r="AF165" s="270"/>
      <c r="AG165" s="270"/>
      <c r="AH165" s="270"/>
      <c r="AI165" s="270"/>
      <c r="AJ165" s="270"/>
      <c r="AK165" s="270"/>
      <c r="AL165" s="270"/>
      <c r="AM165" s="270"/>
      <c r="AN165" s="270"/>
      <c r="AO165" s="270"/>
      <c r="AP165" s="270"/>
      <c r="AQ165" s="270"/>
      <c r="AR165" s="270"/>
      <c r="AS165" s="270"/>
      <c r="AT165" s="270"/>
      <c r="AU165" s="270"/>
      <c r="AV165" s="270"/>
      <c r="AW165" s="270"/>
      <c r="AX165" s="270"/>
      <c r="AY165" s="270"/>
      <c r="AZ165" s="270"/>
      <c r="BA165" s="270"/>
      <c r="BB165" s="270"/>
      <c r="BC165" s="270"/>
      <c r="BD165" s="270"/>
      <c r="BE165" s="235">
        <v>5</v>
      </c>
      <c r="BF165" s="235">
        <v>5</v>
      </c>
      <c r="BG165" s="235">
        <v>4</v>
      </c>
      <c r="BH165" s="235">
        <v>5.5</v>
      </c>
      <c r="BI165" s="270"/>
      <c r="BJ165" s="270"/>
      <c r="BK165" s="49">
        <v>7</v>
      </c>
      <c r="BL165" s="235">
        <v>4</v>
      </c>
      <c r="BM165" s="235">
        <v>3.5</v>
      </c>
      <c r="BN165" s="235">
        <v>2.5</v>
      </c>
      <c r="BO165" s="270"/>
      <c r="BP165" s="235">
        <v>5</v>
      </c>
      <c r="BQ165" s="235">
        <v>4.5</v>
      </c>
      <c r="BR165" s="235">
        <v>3.5</v>
      </c>
      <c r="BS165" s="235">
        <v>4</v>
      </c>
      <c r="BT165" s="235">
        <v>4</v>
      </c>
      <c r="BU165" s="235">
        <v>3.5</v>
      </c>
      <c r="BV165" s="235">
        <v>4</v>
      </c>
      <c r="BW165" s="235">
        <v>5.5</v>
      </c>
      <c r="BX165" s="235">
        <v>2</v>
      </c>
      <c r="BY165" s="235">
        <v>1.5</v>
      </c>
      <c r="BZ165" s="235">
        <v>2</v>
      </c>
      <c r="CA165" s="235">
        <v>3</v>
      </c>
      <c r="CB165" s="235">
        <v>4.5</v>
      </c>
      <c r="CC165" s="235">
        <v>4.75</v>
      </c>
      <c r="CD165" s="235">
        <v>5.5</v>
      </c>
      <c r="CE165" s="235">
        <v>7.5</v>
      </c>
      <c r="CF165" s="235">
        <v>3.5</v>
      </c>
      <c r="CG165" s="235">
        <v>6.25</v>
      </c>
      <c r="CH165" s="237">
        <v>4</v>
      </c>
      <c r="CI165" s="237">
        <v>4.25</v>
      </c>
      <c r="CJ165" s="237">
        <v>4.3</v>
      </c>
      <c r="CK165" s="237">
        <v>6.8</v>
      </c>
      <c r="CL165" s="237">
        <v>7</v>
      </c>
      <c r="CM165" s="237">
        <v>6.3</v>
      </c>
      <c r="CN165" s="237">
        <v>4.5999999999999996</v>
      </c>
      <c r="CO165" s="236">
        <v>7.25</v>
      </c>
      <c r="CP165" s="236"/>
      <c r="CQ165" s="236"/>
      <c r="CR165" s="236"/>
      <c r="CS165" s="16"/>
      <c r="CT165" s="16"/>
      <c r="CU165" s="47"/>
      <c r="CV165" s="16"/>
      <c r="CW165" s="47"/>
      <c r="CX165" s="16"/>
      <c r="CY165" s="16"/>
    </row>
    <row r="166" spans="1:103" ht="13.75" customHeight="1" x14ac:dyDescent="0.15">
      <c r="A166" s="51" t="s">
        <v>184</v>
      </c>
      <c r="B166" s="235">
        <v>0</v>
      </c>
      <c r="C166" s="235">
        <v>0</v>
      </c>
      <c r="D166" s="235">
        <v>0</v>
      </c>
      <c r="E166" s="235">
        <v>0</v>
      </c>
      <c r="F166" s="270"/>
      <c r="G166" s="270"/>
      <c r="H166" s="270"/>
      <c r="I166" s="235">
        <v>0</v>
      </c>
      <c r="J166" s="235">
        <v>0</v>
      </c>
      <c r="K166" s="235">
        <v>0</v>
      </c>
      <c r="L166" s="270"/>
      <c r="M166" s="270"/>
      <c r="N166" s="270"/>
      <c r="O166" s="52"/>
      <c r="P166" s="52"/>
      <c r="Q166" s="52"/>
      <c r="R166" s="52"/>
      <c r="S166" s="52"/>
      <c r="T166" s="52"/>
      <c r="U166" s="270"/>
      <c r="V166" s="270"/>
      <c r="W166" s="270"/>
      <c r="X166" s="270"/>
      <c r="Y166" s="270"/>
      <c r="Z166" s="52"/>
      <c r="AA166" s="270"/>
      <c r="AB166" s="270"/>
      <c r="AC166" s="270"/>
      <c r="AD166" s="270"/>
      <c r="AE166" s="270"/>
      <c r="AF166" s="270"/>
      <c r="AG166" s="270"/>
      <c r="AH166" s="270"/>
      <c r="AI166" s="270"/>
      <c r="AJ166" s="270"/>
      <c r="AK166" s="270"/>
      <c r="AL166" s="270"/>
      <c r="AM166" s="270"/>
      <c r="AN166" s="270"/>
      <c r="AO166" s="270"/>
      <c r="AP166" s="270"/>
      <c r="AQ166" s="270"/>
      <c r="AR166" s="270"/>
      <c r="AS166" s="270"/>
      <c r="AT166" s="270"/>
      <c r="AU166" s="270"/>
      <c r="AV166" s="270"/>
      <c r="AW166" s="270"/>
      <c r="AX166" s="270"/>
      <c r="AY166" s="270"/>
      <c r="AZ166" s="270"/>
      <c r="BA166" s="270"/>
      <c r="BB166" s="270"/>
      <c r="BC166" s="270"/>
      <c r="BD166" s="270"/>
      <c r="BE166" s="235">
        <v>57</v>
      </c>
      <c r="BF166" s="235">
        <v>75</v>
      </c>
      <c r="BG166" s="235">
        <v>47</v>
      </c>
      <c r="BH166" s="49">
        <v>92</v>
      </c>
      <c r="BI166" s="270"/>
      <c r="BJ166" s="270"/>
      <c r="BK166" s="235">
        <v>78</v>
      </c>
      <c r="BL166" s="235">
        <v>48</v>
      </c>
      <c r="BM166" s="235">
        <v>48</v>
      </c>
      <c r="BN166" s="235">
        <v>25</v>
      </c>
      <c r="BO166" s="270"/>
      <c r="BP166" s="235">
        <v>64</v>
      </c>
      <c r="BQ166" s="235">
        <v>53</v>
      </c>
      <c r="BR166" s="235">
        <v>40</v>
      </c>
      <c r="BS166" s="235">
        <v>71.5</v>
      </c>
      <c r="BT166" s="235">
        <v>41</v>
      </c>
      <c r="BU166" s="235">
        <v>50</v>
      </c>
      <c r="BV166" s="235">
        <v>41</v>
      </c>
      <c r="BW166" s="235">
        <v>56</v>
      </c>
      <c r="BX166" s="235">
        <v>27.5</v>
      </c>
      <c r="BY166" s="235">
        <v>22</v>
      </c>
      <c r="BZ166" s="235">
        <v>30</v>
      </c>
      <c r="CA166" s="235">
        <v>37</v>
      </c>
      <c r="CB166" s="235">
        <v>51</v>
      </c>
      <c r="CC166" s="235">
        <v>34.4</v>
      </c>
      <c r="CD166" s="235">
        <v>72.5</v>
      </c>
      <c r="CE166" s="235">
        <v>115.5</v>
      </c>
      <c r="CF166" s="235">
        <v>24</v>
      </c>
      <c r="CG166" s="235">
        <v>72.5</v>
      </c>
      <c r="CH166" s="237">
        <v>39.700000000000003</v>
      </c>
      <c r="CI166" s="237">
        <v>30.6</v>
      </c>
      <c r="CJ166" s="237">
        <v>42.5</v>
      </c>
      <c r="CK166" s="237">
        <v>48.8</v>
      </c>
      <c r="CL166" s="237">
        <v>55</v>
      </c>
      <c r="CM166" s="237">
        <v>48.1</v>
      </c>
      <c r="CN166" s="237">
        <v>40.6</v>
      </c>
      <c r="CO166" s="236">
        <v>64.75</v>
      </c>
      <c r="CP166" s="236"/>
      <c r="CQ166" s="236"/>
      <c r="CR166" s="236"/>
      <c r="CS166" s="16"/>
      <c r="CT166" s="16"/>
      <c r="CU166" s="47"/>
      <c r="CV166" s="16"/>
      <c r="CW166" s="47"/>
      <c r="CX166" s="16"/>
      <c r="CY166" s="16"/>
    </row>
    <row r="167" spans="1:103" ht="13.75" customHeight="1" x14ac:dyDescent="0.15">
      <c r="A167" s="51" t="s">
        <v>185</v>
      </c>
      <c r="B167" s="271" t="s">
        <v>186</v>
      </c>
      <c r="C167" s="271" t="s">
        <v>187</v>
      </c>
      <c r="D167" s="271" t="s">
        <v>188</v>
      </c>
      <c r="E167" s="271" t="s">
        <v>189</v>
      </c>
      <c r="F167" s="270"/>
      <c r="G167" s="270"/>
      <c r="H167" s="270"/>
      <c r="I167" s="271" t="s">
        <v>190</v>
      </c>
      <c r="J167" s="271" t="s">
        <v>191</v>
      </c>
      <c r="K167" s="271" t="s">
        <v>192</v>
      </c>
      <c r="L167" s="271" t="s">
        <v>193</v>
      </c>
      <c r="M167" s="271" t="s">
        <v>194</v>
      </c>
      <c r="N167" s="270"/>
      <c r="O167" s="52"/>
      <c r="P167" s="271" t="s">
        <v>195</v>
      </c>
      <c r="Q167" s="271" t="s">
        <v>196</v>
      </c>
      <c r="R167" s="271" t="s">
        <v>197</v>
      </c>
      <c r="S167" s="270"/>
      <c r="T167" s="271" t="s">
        <v>198</v>
      </c>
      <c r="U167" s="271" t="s">
        <v>199</v>
      </c>
      <c r="V167" s="271" t="s">
        <v>200</v>
      </c>
      <c r="W167" s="271" t="s">
        <v>201</v>
      </c>
      <c r="X167" s="271" t="s">
        <v>202</v>
      </c>
      <c r="Y167" s="271" t="s">
        <v>203</v>
      </c>
      <c r="Z167" s="271" t="s">
        <v>204</v>
      </c>
      <c r="AA167" s="271" t="s">
        <v>205</v>
      </c>
      <c r="AB167" s="271" t="s">
        <v>206</v>
      </c>
      <c r="AC167" s="271" t="s">
        <v>207</v>
      </c>
      <c r="AD167" s="270"/>
      <c r="AE167" s="271" t="s">
        <v>208</v>
      </c>
      <c r="AF167" s="271" t="s">
        <v>209</v>
      </c>
      <c r="AG167" s="271" t="s">
        <v>210</v>
      </c>
      <c r="AH167" s="271" t="s">
        <v>211</v>
      </c>
      <c r="AI167" s="271" t="s">
        <v>212</v>
      </c>
      <c r="AJ167" s="271" t="s">
        <v>213</v>
      </c>
      <c r="AK167" s="271" t="s">
        <v>214</v>
      </c>
      <c r="AL167" s="271" t="s">
        <v>215</v>
      </c>
      <c r="AM167" s="271" t="s">
        <v>216</v>
      </c>
      <c r="AN167" s="271" t="s">
        <v>217</v>
      </c>
      <c r="AO167" s="271" t="s">
        <v>218</v>
      </c>
      <c r="AP167" s="271" t="s">
        <v>219</v>
      </c>
      <c r="AQ167" s="271" t="s">
        <v>220</v>
      </c>
      <c r="AR167" s="271" t="s">
        <v>221</v>
      </c>
      <c r="AS167" s="271" t="s">
        <v>222</v>
      </c>
      <c r="AT167" s="271" t="s">
        <v>223</v>
      </c>
      <c r="AU167" s="271" t="s">
        <v>224</v>
      </c>
      <c r="AV167" s="270"/>
      <c r="AW167" s="270"/>
      <c r="AX167" s="270"/>
      <c r="AY167" s="270"/>
      <c r="AZ167" s="270"/>
      <c r="BA167" s="270"/>
      <c r="BB167" s="270"/>
      <c r="BC167" s="270"/>
      <c r="BD167" s="270"/>
      <c r="BE167" s="270"/>
      <c r="BF167" s="270"/>
      <c r="BG167" s="270"/>
      <c r="BH167" s="270"/>
      <c r="BI167" s="270"/>
      <c r="BJ167" s="270"/>
      <c r="BK167" s="270"/>
      <c r="BL167" s="270"/>
      <c r="BM167" s="270"/>
      <c r="BN167" s="270"/>
      <c r="BO167" s="270"/>
      <c r="BP167" s="270"/>
      <c r="BQ167" s="271" t="s">
        <v>225</v>
      </c>
      <c r="BR167" s="271" t="s">
        <v>226</v>
      </c>
      <c r="BS167" s="271" t="s">
        <v>227</v>
      </c>
      <c r="BT167" s="271" t="s">
        <v>228</v>
      </c>
      <c r="BU167" s="271" t="s">
        <v>229</v>
      </c>
      <c r="BV167" s="271" t="s">
        <v>230</v>
      </c>
      <c r="BW167" s="271" t="s">
        <v>231</v>
      </c>
      <c r="BX167" s="271" t="s">
        <v>232</v>
      </c>
      <c r="BY167" s="271" t="s">
        <v>233</v>
      </c>
      <c r="BZ167" s="271" t="s">
        <v>234</v>
      </c>
      <c r="CA167" s="271" t="s">
        <v>235</v>
      </c>
      <c r="CB167" s="271" t="s">
        <v>236</v>
      </c>
      <c r="CC167" s="271" t="s">
        <v>237</v>
      </c>
      <c r="CD167" s="271" t="s">
        <v>238</v>
      </c>
      <c r="CE167" s="271" t="s">
        <v>239</v>
      </c>
      <c r="CF167" s="271" t="s">
        <v>240</v>
      </c>
      <c r="CG167" s="271" t="s">
        <v>241</v>
      </c>
      <c r="CH167" s="238" t="s">
        <v>242</v>
      </c>
      <c r="CI167" s="238" t="s">
        <v>243</v>
      </c>
      <c r="CJ167" s="238" t="s">
        <v>244</v>
      </c>
      <c r="CK167" s="238" t="s">
        <v>245</v>
      </c>
      <c r="CL167" s="238" t="s">
        <v>246</v>
      </c>
      <c r="CM167" s="252" t="s">
        <v>541</v>
      </c>
      <c r="CN167" s="252" t="s">
        <v>546</v>
      </c>
      <c r="CO167" s="236" t="s">
        <v>548</v>
      </c>
      <c r="CP167" s="236"/>
      <c r="CQ167" s="236"/>
      <c r="CR167" s="236"/>
      <c r="CS167" s="16"/>
      <c r="CT167" s="16"/>
      <c r="CU167" s="47"/>
      <c r="CV167" s="16"/>
      <c r="CW167" s="47"/>
      <c r="CX167" s="16"/>
      <c r="CY167" s="16"/>
    </row>
    <row r="168" spans="1:103" ht="13.75" customHeight="1" x14ac:dyDescent="0.15">
      <c r="A168" s="51" t="s">
        <v>247</v>
      </c>
      <c r="B168" s="273">
        <v>1.416666666666667</v>
      </c>
      <c r="C168" s="273">
        <v>1.395833333333333</v>
      </c>
      <c r="D168" s="273">
        <v>1.385416666666667</v>
      </c>
      <c r="E168" s="273">
        <v>1.375</v>
      </c>
      <c r="F168" s="270"/>
      <c r="G168" s="270"/>
      <c r="H168" s="270"/>
      <c r="I168" s="273">
        <v>1.354166666666667</v>
      </c>
      <c r="J168" s="273">
        <v>1.375</v>
      </c>
      <c r="K168" s="270"/>
      <c r="L168" s="273">
        <v>1.364583333333333</v>
      </c>
      <c r="M168" s="273">
        <v>1.364583333333333</v>
      </c>
      <c r="N168" s="270"/>
      <c r="O168" s="52"/>
      <c r="P168" s="52"/>
      <c r="Q168" s="52"/>
      <c r="R168" s="52"/>
      <c r="S168" s="52"/>
      <c r="T168" s="273">
        <v>1.322916666666667</v>
      </c>
      <c r="U168" s="270"/>
      <c r="V168" s="270"/>
      <c r="W168" s="270"/>
      <c r="X168" s="270"/>
      <c r="Y168" s="235">
        <v>830</v>
      </c>
      <c r="Z168" s="235">
        <v>830</v>
      </c>
      <c r="AA168" s="235">
        <v>830</v>
      </c>
      <c r="AB168" s="270"/>
      <c r="AC168" s="270"/>
      <c r="AD168" s="270"/>
      <c r="AE168" s="270"/>
      <c r="AF168" s="270"/>
      <c r="AG168" s="235">
        <v>900</v>
      </c>
      <c r="AH168" s="235">
        <v>900</v>
      </c>
      <c r="AI168" s="235">
        <v>900</v>
      </c>
      <c r="AJ168" s="270"/>
      <c r="AK168" s="270"/>
      <c r="AL168" s="235">
        <v>900</v>
      </c>
      <c r="AM168" s="270"/>
      <c r="AN168" s="270"/>
      <c r="AO168" s="235">
        <v>900</v>
      </c>
      <c r="AP168" s="235">
        <v>900</v>
      </c>
      <c r="AQ168" s="270"/>
      <c r="AR168" s="270"/>
      <c r="AS168" s="235">
        <v>730</v>
      </c>
      <c r="AT168" s="235">
        <v>730</v>
      </c>
      <c r="AU168" s="235">
        <v>830</v>
      </c>
      <c r="AV168" s="270"/>
      <c r="AW168" s="270"/>
      <c r="AX168" s="270"/>
      <c r="AY168" s="270"/>
      <c r="AZ168" s="270"/>
      <c r="BA168" s="270"/>
      <c r="BB168" s="270"/>
      <c r="BC168" s="270"/>
      <c r="BD168" s="270"/>
      <c r="BE168" s="270"/>
      <c r="BF168" s="270"/>
      <c r="BG168" s="270"/>
      <c r="BH168" s="270"/>
      <c r="BI168" s="270"/>
      <c r="BJ168" s="270"/>
      <c r="BK168" s="270"/>
      <c r="BL168" s="270"/>
      <c r="BM168" s="270"/>
      <c r="BN168" s="270"/>
      <c r="BO168" s="270"/>
      <c r="BP168" s="270"/>
      <c r="BQ168" s="235">
        <v>700</v>
      </c>
      <c r="BR168" s="235">
        <v>700</v>
      </c>
      <c r="BS168" s="235">
        <v>700</v>
      </c>
      <c r="BT168" s="235">
        <v>700</v>
      </c>
      <c r="BU168" s="235">
        <v>700</v>
      </c>
      <c r="BV168" s="235">
        <v>700</v>
      </c>
      <c r="BW168" s="235">
        <v>700</v>
      </c>
      <c r="BX168" s="235">
        <v>700</v>
      </c>
      <c r="BY168" s="235">
        <v>700</v>
      </c>
      <c r="BZ168" s="235">
        <v>700</v>
      </c>
      <c r="CA168" s="235">
        <v>700</v>
      </c>
      <c r="CB168" s="235">
        <v>700</v>
      </c>
      <c r="CC168" s="235">
        <v>700</v>
      </c>
      <c r="CD168" s="235">
        <v>700</v>
      </c>
      <c r="CE168" s="270"/>
      <c r="CF168" s="273">
        <v>1.229166666666667</v>
      </c>
      <c r="CG168" s="273">
        <v>1.208333333333333</v>
      </c>
      <c r="CH168" s="239">
        <v>1.2638888888888891</v>
      </c>
      <c r="CI168" s="239">
        <v>1.239583333333333</v>
      </c>
      <c r="CJ168" s="239">
        <v>1.239583333333333</v>
      </c>
      <c r="CK168" s="239">
        <v>1.1875</v>
      </c>
      <c r="CL168" s="239">
        <v>44914.208333333336</v>
      </c>
      <c r="CM168" s="239">
        <v>44914.208333333336</v>
      </c>
      <c r="CN168" s="239">
        <v>0.20833333333333334</v>
      </c>
      <c r="CO168" s="239">
        <v>0.22916666666666666</v>
      </c>
      <c r="CP168" s="239"/>
      <c r="CQ168" s="239"/>
      <c r="CR168" s="239"/>
      <c r="CS168" s="16"/>
      <c r="CT168" s="16"/>
      <c r="CU168" s="47"/>
      <c r="CV168" s="16"/>
      <c r="CW168" s="47"/>
      <c r="CX168" s="16"/>
      <c r="CY168" s="16"/>
    </row>
    <row r="169" spans="1:103" ht="13.75" customHeight="1" x14ac:dyDescent="0.15">
      <c r="A169" s="51" t="s">
        <v>248</v>
      </c>
      <c r="B169" s="273">
        <v>1.708333333333333</v>
      </c>
      <c r="C169" s="273">
        <v>1.71875</v>
      </c>
      <c r="D169" s="273">
        <v>1.729166666666667</v>
      </c>
      <c r="E169" s="273">
        <v>1.75</v>
      </c>
      <c r="F169" s="270"/>
      <c r="G169" s="270"/>
      <c r="H169" s="270"/>
      <c r="I169" s="273">
        <v>1.708333333333333</v>
      </c>
      <c r="J169" s="273">
        <v>1.645833333333333</v>
      </c>
      <c r="K169" s="270"/>
      <c r="L169" s="273">
        <v>1.666666666666667</v>
      </c>
      <c r="M169" s="273">
        <v>1.666666666666667</v>
      </c>
      <c r="N169" s="270"/>
      <c r="O169" s="52"/>
      <c r="P169" s="52"/>
      <c r="Q169" s="52"/>
      <c r="R169" s="52"/>
      <c r="S169" s="52"/>
      <c r="T169" s="273">
        <v>1.729166666666667</v>
      </c>
      <c r="U169" s="270"/>
      <c r="V169" s="270"/>
      <c r="W169" s="270"/>
      <c r="X169" s="270"/>
      <c r="Y169" s="235">
        <v>1700</v>
      </c>
      <c r="Z169" s="235">
        <v>1700</v>
      </c>
      <c r="AA169" s="235">
        <v>1700</v>
      </c>
      <c r="AB169" s="270"/>
      <c r="AC169" s="270"/>
      <c r="AD169" s="270"/>
      <c r="AE169" s="270"/>
      <c r="AF169" s="270"/>
      <c r="AG169" s="235">
        <v>1630</v>
      </c>
      <c r="AH169" s="235">
        <v>1630</v>
      </c>
      <c r="AI169" s="235">
        <v>1630</v>
      </c>
      <c r="AJ169" s="270"/>
      <c r="AK169" s="270"/>
      <c r="AL169" s="235">
        <v>1600</v>
      </c>
      <c r="AM169" s="270"/>
      <c r="AN169" s="270"/>
      <c r="AO169" s="235">
        <v>1700</v>
      </c>
      <c r="AP169" s="235">
        <v>1700</v>
      </c>
      <c r="AQ169" s="270"/>
      <c r="AR169" s="270"/>
      <c r="AS169" s="235">
        <v>1730</v>
      </c>
      <c r="AT169" s="235">
        <v>1730</v>
      </c>
      <c r="AU169" s="235">
        <v>1700</v>
      </c>
      <c r="AV169" s="270"/>
      <c r="AW169" s="270"/>
      <c r="AX169" s="270"/>
      <c r="AY169" s="270"/>
      <c r="AZ169" s="270"/>
      <c r="BA169" s="270"/>
      <c r="BB169" s="270"/>
      <c r="BC169" s="270"/>
      <c r="BD169" s="270"/>
      <c r="BE169" s="270"/>
      <c r="BF169" s="270"/>
      <c r="BG169" s="270"/>
      <c r="BH169" s="270"/>
      <c r="BI169" s="270"/>
      <c r="BJ169" s="270"/>
      <c r="BK169" s="270"/>
      <c r="BL169" s="270"/>
      <c r="BM169" s="270"/>
      <c r="BN169" s="270"/>
      <c r="BO169" s="270"/>
      <c r="BP169" s="270"/>
      <c r="BQ169" s="235">
        <v>1730</v>
      </c>
      <c r="BR169" s="235">
        <v>1730</v>
      </c>
      <c r="BS169" s="235">
        <v>1730</v>
      </c>
      <c r="BT169" s="235">
        <v>1730</v>
      </c>
      <c r="BU169" s="235">
        <v>1730</v>
      </c>
      <c r="BV169" s="235">
        <v>1730</v>
      </c>
      <c r="BW169" s="235">
        <v>1730</v>
      </c>
      <c r="BX169" s="235">
        <v>1730</v>
      </c>
      <c r="BY169" s="235">
        <v>1730</v>
      </c>
      <c r="BZ169" s="235">
        <v>1730</v>
      </c>
      <c r="CA169" s="235">
        <v>1745</v>
      </c>
      <c r="CB169" s="235">
        <v>1730</v>
      </c>
      <c r="CC169" s="235">
        <v>1730</v>
      </c>
      <c r="CD169" s="235">
        <v>1700</v>
      </c>
      <c r="CE169" s="270"/>
      <c r="CF169" s="273">
        <v>1.729166666666667</v>
      </c>
      <c r="CG169" s="273">
        <v>1.729166666666667</v>
      </c>
      <c r="CH169" s="239">
        <v>1.7222222222222221</v>
      </c>
      <c r="CI169" s="239">
        <v>1.729166666666667</v>
      </c>
      <c r="CJ169" s="239">
        <v>1.729166666666667</v>
      </c>
      <c r="CK169" s="239">
        <v>1.729166666666667</v>
      </c>
      <c r="CL169" s="239">
        <v>44914.729166666664</v>
      </c>
      <c r="CM169" s="239">
        <v>44914.729166666664</v>
      </c>
      <c r="CN169" s="239">
        <v>0.72916666666666663</v>
      </c>
      <c r="CO169" s="239">
        <v>0.71875</v>
      </c>
      <c r="CP169" s="239"/>
      <c r="CQ169" s="239"/>
      <c r="CR169" s="239"/>
      <c r="CS169" s="16"/>
      <c r="CT169" s="16"/>
      <c r="CU169" s="47"/>
      <c r="CV169" s="16"/>
      <c r="CW169" s="47"/>
      <c r="CX169" s="16"/>
      <c r="CY169" s="16"/>
    </row>
    <row r="170" spans="1:103" ht="13.75" customHeight="1" x14ac:dyDescent="0.15">
      <c r="A170" s="51" t="s">
        <v>249</v>
      </c>
      <c r="B170" s="235">
        <v>-12</v>
      </c>
      <c r="C170" s="235">
        <v>-16</v>
      </c>
      <c r="D170" s="270"/>
      <c r="E170" s="235">
        <v>-4</v>
      </c>
      <c r="F170" s="270"/>
      <c r="G170" s="270"/>
      <c r="H170" s="270"/>
      <c r="I170" s="270"/>
      <c r="J170" s="270"/>
      <c r="K170" s="235">
        <v>-4</v>
      </c>
      <c r="L170" s="235">
        <v>-14</v>
      </c>
      <c r="M170" s="235">
        <v>1</v>
      </c>
      <c r="N170" s="270"/>
      <c r="O170" s="52"/>
      <c r="P170" s="52"/>
      <c r="Q170" s="52"/>
      <c r="R170" s="52"/>
      <c r="S170" s="52"/>
      <c r="T170" s="235">
        <v>-9</v>
      </c>
      <c r="U170" s="270"/>
      <c r="V170" s="270"/>
      <c r="W170" s="270"/>
      <c r="X170" s="270"/>
      <c r="Y170" s="270"/>
      <c r="Z170" s="52"/>
      <c r="AA170" s="270"/>
      <c r="AB170" s="270"/>
      <c r="AC170" s="270"/>
      <c r="AD170" s="270"/>
      <c r="AE170" s="270"/>
      <c r="AF170" s="270"/>
      <c r="AG170" s="270"/>
      <c r="AH170" s="270"/>
      <c r="AI170" s="270"/>
      <c r="AJ170" s="270"/>
      <c r="AK170" s="270"/>
      <c r="AL170" s="270"/>
      <c r="AM170" s="270"/>
      <c r="AN170" s="270"/>
      <c r="AO170" s="270"/>
      <c r="AP170" s="270"/>
      <c r="AQ170" s="235">
        <v>-12</v>
      </c>
      <c r="AR170" s="235">
        <v>-7</v>
      </c>
      <c r="AS170" s="235">
        <v>-5</v>
      </c>
      <c r="AT170" s="235">
        <v>2</v>
      </c>
      <c r="AU170" s="235">
        <v>-3</v>
      </c>
      <c r="AV170" s="270"/>
      <c r="AW170" s="270"/>
      <c r="AX170" s="270"/>
      <c r="AY170" s="270"/>
      <c r="AZ170" s="270"/>
      <c r="BA170" s="270"/>
      <c r="BB170" s="270"/>
      <c r="BC170" s="270"/>
      <c r="BD170" s="270"/>
      <c r="BE170" s="270"/>
      <c r="BF170" s="270"/>
      <c r="BG170" s="270"/>
      <c r="BH170" s="270"/>
      <c r="BI170" s="270"/>
      <c r="BJ170" s="270"/>
      <c r="BK170" s="270"/>
      <c r="BL170" s="270"/>
      <c r="BM170" s="270"/>
      <c r="BN170" s="270"/>
      <c r="BO170" s="270"/>
      <c r="BP170" s="270"/>
      <c r="BQ170" s="235">
        <v>-4</v>
      </c>
      <c r="BR170" s="235">
        <v>0</v>
      </c>
      <c r="BS170" s="235">
        <v>-6</v>
      </c>
      <c r="BT170" s="235">
        <v>-4</v>
      </c>
      <c r="BU170" s="235">
        <v>-5</v>
      </c>
      <c r="BV170" s="235">
        <v>0</v>
      </c>
      <c r="BW170" s="235">
        <v>-13</v>
      </c>
      <c r="BX170" s="235">
        <v>-14</v>
      </c>
      <c r="BY170" s="235">
        <v>-6</v>
      </c>
      <c r="BZ170" s="235">
        <v>-9</v>
      </c>
      <c r="CA170" s="235">
        <v>-7</v>
      </c>
      <c r="CB170" s="235">
        <v>-3</v>
      </c>
      <c r="CC170" s="235">
        <v>-12</v>
      </c>
      <c r="CD170" s="235">
        <v>-5</v>
      </c>
      <c r="CE170" s="235">
        <v>-4</v>
      </c>
      <c r="CF170" s="235">
        <v>-5</v>
      </c>
      <c r="CG170" s="235">
        <v>-6</v>
      </c>
      <c r="CH170" s="237">
        <v>-2</v>
      </c>
      <c r="CI170" s="237">
        <v>-7</v>
      </c>
      <c r="CJ170" s="237">
        <v>-7</v>
      </c>
      <c r="CK170" s="236"/>
      <c r="CL170" s="237">
        <v>-1</v>
      </c>
      <c r="CM170" s="237">
        <v>2</v>
      </c>
      <c r="CN170" s="237">
        <v>-13</v>
      </c>
      <c r="CO170" s="236">
        <v>-7</v>
      </c>
      <c r="CP170" s="236"/>
      <c r="CQ170" s="236"/>
      <c r="CR170" s="236"/>
      <c r="CS170" s="16"/>
      <c r="CT170" s="16"/>
      <c r="CU170" s="47"/>
      <c r="CV170" s="16"/>
      <c r="CW170" s="47"/>
      <c r="CX170" s="16"/>
      <c r="CY170" s="16"/>
    </row>
    <row r="171" spans="1:103" ht="13.75" customHeight="1" x14ac:dyDescent="0.15">
      <c r="A171" s="51" t="s">
        <v>250</v>
      </c>
      <c r="B171" s="270"/>
      <c r="C171" s="235">
        <v>-11</v>
      </c>
      <c r="D171" s="235">
        <v>10</v>
      </c>
      <c r="E171" s="270"/>
      <c r="F171" s="270"/>
      <c r="G171" s="270"/>
      <c r="H171" s="270"/>
      <c r="I171" s="235">
        <v>-2</v>
      </c>
      <c r="J171" s="235">
        <v>1</v>
      </c>
      <c r="K171" s="235">
        <v>6</v>
      </c>
      <c r="L171" s="235">
        <v>0</v>
      </c>
      <c r="M171" s="235">
        <v>2</v>
      </c>
      <c r="N171" s="270"/>
      <c r="O171" s="52"/>
      <c r="P171" s="52"/>
      <c r="Q171" s="52"/>
      <c r="R171" s="52"/>
      <c r="S171" s="52"/>
      <c r="T171" s="235">
        <v>-6</v>
      </c>
      <c r="U171" s="270"/>
      <c r="V171" s="270"/>
      <c r="W171" s="270"/>
      <c r="X171" s="270"/>
      <c r="Y171" s="270"/>
      <c r="Z171" s="52"/>
      <c r="AA171" s="270"/>
      <c r="AB171" s="270"/>
      <c r="AC171" s="270"/>
      <c r="AD171" s="270"/>
      <c r="AE171" s="270"/>
      <c r="AF171" s="270"/>
      <c r="AG171" s="270"/>
      <c r="AH171" s="270"/>
      <c r="AI171" s="270"/>
      <c r="AJ171" s="270"/>
      <c r="AK171" s="270"/>
      <c r="AL171" s="270"/>
      <c r="AM171" s="270"/>
      <c r="AN171" s="270"/>
      <c r="AO171" s="270"/>
      <c r="AP171" s="270"/>
      <c r="AQ171" s="235">
        <v>-12</v>
      </c>
      <c r="AR171" s="235">
        <v>-1</v>
      </c>
      <c r="AS171" s="235">
        <v>3</v>
      </c>
      <c r="AT171" s="235">
        <v>6</v>
      </c>
      <c r="AU171" s="235">
        <v>3</v>
      </c>
      <c r="AV171" s="270"/>
      <c r="AW171" s="270"/>
      <c r="AX171" s="270"/>
      <c r="AY171" s="270"/>
      <c r="AZ171" s="270"/>
      <c r="BA171" s="270"/>
      <c r="BB171" s="270"/>
      <c r="BC171" s="270"/>
      <c r="BD171" s="270"/>
      <c r="BE171" s="270"/>
      <c r="BF171" s="270"/>
      <c r="BG171" s="270"/>
      <c r="BH171" s="270"/>
      <c r="BI171" s="270"/>
      <c r="BJ171" s="270"/>
      <c r="BK171" s="270"/>
      <c r="BL171" s="270"/>
      <c r="BM171" s="270"/>
      <c r="BN171" s="270"/>
      <c r="BO171" s="270"/>
      <c r="BP171" s="270"/>
      <c r="BQ171" s="235">
        <v>-2</v>
      </c>
      <c r="BR171" s="235">
        <v>2</v>
      </c>
      <c r="BS171" s="235">
        <v>-4</v>
      </c>
      <c r="BT171" s="235">
        <v>2</v>
      </c>
      <c r="BU171" s="235">
        <v>-4</v>
      </c>
      <c r="BV171" s="235">
        <v>6</v>
      </c>
      <c r="BW171" s="235">
        <v>-7</v>
      </c>
      <c r="BX171" s="235">
        <v>-10</v>
      </c>
      <c r="BY171" s="235">
        <v>-4</v>
      </c>
      <c r="BZ171" s="235">
        <v>-6</v>
      </c>
      <c r="CA171" s="235">
        <v>-4</v>
      </c>
      <c r="CB171" s="235">
        <v>5</v>
      </c>
      <c r="CC171" s="235">
        <v>-8</v>
      </c>
      <c r="CD171" s="235">
        <v>0</v>
      </c>
      <c r="CE171" s="235">
        <v>-1</v>
      </c>
      <c r="CF171" s="235">
        <v>-1</v>
      </c>
      <c r="CG171" s="235">
        <v>-4</v>
      </c>
      <c r="CH171" s="237">
        <v>-2</v>
      </c>
      <c r="CI171" s="237">
        <v>5</v>
      </c>
      <c r="CJ171" s="237">
        <v>-4</v>
      </c>
      <c r="CK171" s="236"/>
      <c r="CL171" s="237">
        <v>0</v>
      </c>
      <c r="CM171" s="237">
        <v>8</v>
      </c>
      <c r="CN171" s="237">
        <v>-1</v>
      </c>
      <c r="CO171" s="236">
        <v>3</v>
      </c>
      <c r="CP171" s="236"/>
      <c r="CQ171" s="236"/>
      <c r="CR171" s="236"/>
      <c r="CS171" s="16"/>
      <c r="CT171" s="16"/>
      <c r="CU171" s="47"/>
      <c r="CV171" s="16"/>
      <c r="CW171" s="47"/>
      <c r="CX171" s="16"/>
      <c r="CY171" s="16"/>
    </row>
    <row r="172" spans="1:103" ht="13.75" customHeight="1" x14ac:dyDescent="0.15">
      <c r="A172" s="51" t="s">
        <v>251</v>
      </c>
      <c r="B172" s="270"/>
      <c r="C172" s="270"/>
      <c r="D172" s="270"/>
      <c r="E172" s="270"/>
      <c r="F172" s="235">
        <f>SUM(F160:F161)</f>
        <v>0</v>
      </c>
      <c r="G172" s="235">
        <f>SUM(G160:G161)</f>
        <v>0</v>
      </c>
      <c r="H172" s="270"/>
      <c r="I172" s="235">
        <f>SUM(I160:I161)</f>
        <v>0</v>
      </c>
      <c r="J172" s="235">
        <v>14.5</v>
      </c>
      <c r="K172" s="235">
        <f>SUM(K160:K161)</f>
        <v>0</v>
      </c>
      <c r="L172" s="235">
        <v>22.75</v>
      </c>
      <c r="M172" s="235">
        <v>11.25</v>
      </c>
      <c r="N172" s="235">
        <v>29</v>
      </c>
      <c r="O172" s="52"/>
      <c r="P172" s="52"/>
      <c r="Q172" s="52"/>
      <c r="R172" s="52"/>
      <c r="S172" s="52"/>
      <c r="T172" s="235">
        <v>30.75</v>
      </c>
      <c r="U172" s="270"/>
      <c r="V172" s="270"/>
      <c r="W172" s="270"/>
      <c r="X172" s="270"/>
      <c r="Y172" s="270"/>
      <c r="Z172" s="52"/>
      <c r="AA172" s="270"/>
      <c r="AB172" s="270"/>
      <c r="AC172" s="270"/>
      <c r="AD172" s="270"/>
      <c r="AE172" s="270"/>
      <c r="AF172" s="270"/>
      <c r="AG172" s="270"/>
      <c r="AH172" s="270"/>
      <c r="AI172" s="270"/>
      <c r="AJ172" s="270"/>
      <c r="AK172" s="270"/>
      <c r="AL172" s="270"/>
      <c r="AM172" s="270"/>
      <c r="AN172" s="270"/>
      <c r="AO172" s="270"/>
      <c r="AP172" s="270"/>
      <c r="AQ172" s="270"/>
      <c r="AR172" s="270"/>
      <c r="AS172" s="270"/>
      <c r="AT172" s="270"/>
      <c r="AU172" s="270"/>
      <c r="AV172" s="270"/>
      <c r="AW172" s="270"/>
      <c r="AX172" s="270"/>
      <c r="AY172" s="270"/>
      <c r="AZ172" s="270"/>
      <c r="BA172" s="270"/>
      <c r="BB172" s="270"/>
      <c r="BC172" s="235">
        <f t="shared" ref="BC172:BH172" si="25">SUM(BC160+BC161+BC165)</f>
        <v>9</v>
      </c>
      <c r="BD172" s="235">
        <f t="shared" si="25"/>
        <v>19</v>
      </c>
      <c r="BE172" s="235">
        <f t="shared" si="25"/>
        <v>56.75</v>
      </c>
      <c r="BF172" s="235">
        <f t="shared" si="25"/>
        <v>66</v>
      </c>
      <c r="BG172" s="235">
        <f t="shared" si="25"/>
        <v>68.5</v>
      </c>
      <c r="BH172" s="235">
        <f t="shared" si="25"/>
        <v>59.5</v>
      </c>
      <c r="BI172" s="270"/>
      <c r="BJ172" s="270"/>
      <c r="BK172" s="235">
        <f>SUM(BK160+BK161+BK165)</f>
        <v>51.5</v>
      </c>
      <c r="BL172" s="235">
        <f>SUM(BL160+BL161+BL165)</f>
        <v>62</v>
      </c>
      <c r="BM172" s="235">
        <f>SUM(BM160+BM161+BM165)</f>
        <v>62</v>
      </c>
      <c r="BN172" s="235">
        <f>SUM(BN160+BN161+BN165)</f>
        <v>46.5</v>
      </c>
      <c r="BO172" s="270"/>
      <c r="BP172" s="235">
        <f t="shared" ref="BP172:CD172" si="26">SUM(BP160+BP161+BP165)</f>
        <v>55</v>
      </c>
      <c r="BQ172" s="235">
        <f t="shared" si="26"/>
        <v>67.5</v>
      </c>
      <c r="BR172" s="235">
        <f t="shared" si="26"/>
        <v>57</v>
      </c>
      <c r="BS172" s="235">
        <f t="shared" si="26"/>
        <v>72</v>
      </c>
      <c r="BT172" s="235">
        <f t="shared" si="26"/>
        <v>59</v>
      </c>
      <c r="BU172" s="235">
        <f t="shared" si="26"/>
        <v>55</v>
      </c>
      <c r="BV172" s="235">
        <f t="shared" si="26"/>
        <v>52.5</v>
      </c>
      <c r="BW172" s="235">
        <f t="shared" si="26"/>
        <v>57.25</v>
      </c>
      <c r="BX172" s="235">
        <f t="shared" si="26"/>
        <v>58</v>
      </c>
      <c r="BY172" s="235">
        <f t="shared" si="26"/>
        <v>50</v>
      </c>
      <c r="BZ172" s="235">
        <f t="shared" si="26"/>
        <v>58.5</v>
      </c>
      <c r="CA172" s="235">
        <f t="shared" si="26"/>
        <v>59.3</v>
      </c>
      <c r="CB172" s="235">
        <f t="shared" si="26"/>
        <v>64.5</v>
      </c>
      <c r="CC172" s="235">
        <f t="shared" si="26"/>
        <v>74.5</v>
      </c>
      <c r="CD172" s="235">
        <f t="shared" si="26"/>
        <v>51</v>
      </c>
      <c r="CE172" s="235">
        <v>68.25</v>
      </c>
      <c r="CF172" s="235">
        <f>SUM(CF160+CF161+CF165)</f>
        <v>60.25</v>
      </c>
      <c r="CG172" s="235">
        <v>69.5</v>
      </c>
      <c r="CH172" s="237">
        <v>65</v>
      </c>
      <c r="CI172" s="237">
        <v>52.75</v>
      </c>
      <c r="CJ172" s="237">
        <v>65.25</v>
      </c>
      <c r="CK172" s="237">
        <v>76</v>
      </c>
      <c r="CL172" s="237">
        <f>SUM(CL160:CL161)</f>
        <v>59.4</v>
      </c>
      <c r="CM172" s="237">
        <v>64.75</v>
      </c>
      <c r="CN172" s="237">
        <v>54.2</v>
      </c>
      <c r="CO172" s="236">
        <v>72.2</v>
      </c>
      <c r="CP172" s="236"/>
      <c r="CQ172" s="236"/>
      <c r="CR172" s="236"/>
      <c r="CS172" s="16"/>
      <c r="CT172" s="16"/>
      <c r="CU172" s="47"/>
      <c r="CV172" s="16"/>
      <c r="CW172" s="47"/>
      <c r="CX172" s="16"/>
      <c r="CY172" s="16"/>
    </row>
    <row r="173" spans="1:103" ht="13.75" customHeight="1" x14ac:dyDescent="0.15">
      <c r="A173" s="51" t="s">
        <v>252</v>
      </c>
      <c r="B173" s="235">
        <f t="shared" ref="B173:G173" si="27">SUM(B162:B163)</f>
        <v>13</v>
      </c>
      <c r="C173" s="235">
        <f t="shared" si="27"/>
        <v>17</v>
      </c>
      <c r="D173" s="235">
        <f t="shared" si="27"/>
        <v>18</v>
      </c>
      <c r="E173" s="235">
        <f t="shared" si="27"/>
        <v>14</v>
      </c>
      <c r="F173" s="235">
        <f t="shared" si="27"/>
        <v>0</v>
      </c>
      <c r="G173" s="235">
        <f t="shared" si="27"/>
        <v>0</v>
      </c>
      <c r="H173" s="270"/>
      <c r="I173" s="235">
        <f t="shared" ref="I173:N173" si="28">SUM(I162:I163)</f>
        <v>67</v>
      </c>
      <c r="J173" s="235">
        <f t="shared" si="28"/>
        <v>34</v>
      </c>
      <c r="K173" s="235">
        <f t="shared" si="28"/>
        <v>49</v>
      </c>
      <c r="L173" s="235">
        <f t="shared" si="28"/>
        <v>27.5</v>
      </c>
      <c r="M173" s="235">
        <f t="shared" si="28"/>
        <v>12</v>
      </c>
      <c r="N173" s="235">
        <f t="shared" si="28"/>
        <v>39.5</v>
      </c>
      <c r="O173" s="52"/>
      <c r="P173" s="52"/>
      <c r="Q173" s="52"/>
      <c r="R173" s="52"/>
      <c r="S173" s="52"/>
      <c r="T173" s="235">
        <v>33</v>
      </c>
      <c r="U173" s="270"/>
      <c r="V173" s="270"/>
      <c r="W173" s="270"/>
      <c r="X173" s="270"/>
      <c r="Y173" s="270"/>
      <c r="Z173" s="52"/>
      <c r="AA173" s="270"/>
      <c r="AB173" s="270"/>
      <c r="AC173" s="270"/>
      <c r="AD173" s="270"/>
      <c r="AE173" s="270"/>
      <c r="AF173" s="270"/>
      <c r="AG173" s="270"/>
      <c r="AH173" s="270"/>
      <c r="AI173" s="270"/>
      <c r="AJ173" s="270"/>
      <c r="AK173" s="270"/>
      <c r="AL173" s="270"/>
      <c r="AM173" s="270"/>
      <c r="AN173" s="270"/>
      <c r="AO173" s="270"/>
      <c r="AP173" s="270"/>
      <c r="AQ173" s="270"/>
      <c r="AR173" s="270"/>
      <c r="AS173" s="270"/>
      <c r="AT173" s="270"/>
      <c r="AU173" s="270"/>
      <c r="AV173" s="270"/>
      <c r="AW173" s="270"/>
      <c r="AX173" s="270"/>
      <c r="AY173" s="270"/>
      <c r="AZ173" s="270"/>
      <c r="BA173" s="270"/>
      <c r="BB173" s="270"/>
      <c r="BC173" s="270"/>
      <c r="BD173" s="235">
        <f>SUM(BD162:BD163)</f>
        <v>53</v>
      </c>
      <c r="BE173" s="235">
        <f>SUM(BE162:BE163)</f>
        <v>369</v>
      </c>
      <c r="BF173" s="235">
        <f>SUM(BF162:BF163)</f>
        <v>409</v>
      </c>
      <c r="BG173" s="235">
        <f>SUM(BG162:BG163)</f>
        <v>464.5</v>
      </c>
      <c r="BH173" s="49">
        <f>SUM(BH162:BH163)</f>
        <v>529</v>
      </c>
      <c r="BI173" s="270"/>
      <c r="BJ173" s="270"/>
      <c r="BK173" s="235">
        <f>SUM(BK162:BK163)</f>
        <v>360</v>
      </c>
      <c r="BL173" s="235">
        <f>SUM(BL162:BL163)</f>
        <v>303</v>
      </c>
      <c r="BM173" s="235">
        <f>SUM(BM162:BM163)</f>
        <v>360</v>
      </c>
      <c r="BN173" s="235">
        <f>SUM(BN162:BN163)</f>
        <v>382</v>
      </c>
      <c r="BO173" s="270"/>
      <c r="BP173" s="235">
        <f t="shared" ref="BP173:BZ173" si="29">SUM(BP162:BP163)</f>
        <v>386</v>
      </c>
      <c r="BQ173" s="235">
        <f t="shared" si="29"/>
        <v>456.5</v>
      </c>
      <c r="BR173" s="235">
        <f t="shared" si="29"/>
        <v>462</v>
      </c>
      <c r="BS173" s="235">
        <f t="shared" si="29"/>
        <v>475</v>
      </c>
      <c r="BT173" s="235">
        <f t="shared" si="29"/>
        <v>487</v>
      </c>
      <c r="BU173" s="235">
        <f t="shared" si="29"/>
        <v>486</v>
      </c>
      <c r="BV173" s="235">
        <f t="shared" si="29"/>
        <v>331</v>
      </c>
      <c r="BW173" s="235">
        <f t="shared" si="29"/>
        <v>354.5</v>
      </c>
      <c r="BX173" s="235">
        <f t="shared" si="29"/>
        <v>416</v>
      </c>
      <c r="BY173" s="235">
        <f t="shared" si="29"/>
        <v>409</v>
      </c>
      <c r="BZ173" s="277">
        <f t="shared" si="29"/>
        <v>496.5</v>
      </c>
      <c r="CA173" s="235">
        <f>SUM(CA162+CA163+CA166)</f>
        <v>512</v>
      </c>
      <c r="CB173" s="235">
        <f>SUM(CB162+CB163+CB166)</f>
        <v>516</v>
      </c>
      <c r="CC173" s="235">
        <f>SUM(CC162:CC163)</f>
        <v>469.09999999999997</v>
      </c>
      <c r="CD173" s="277">
        <v>448</v>
      </c>
      <c r="CE173" s="277">
        <v>777</v>
      </c>
      <c r="CF173" s="277">
        <f>SUM(CF162:CF163)</f>
        <v>461</v>
      </c>
      <c r="CG173" s="277">
        <v>586.25</v>
      </c>
      <c r="CH173" s="278">
        <v>564</v>
      </c>
      <c r="CI173" s="278">
        <v>446.7</v>
      </c>
      <c r="CJ173" s="278">
        <v>495.19</v>
      </c>
      <c r="CK173" s="278">
        <v>502.3</v>
      </c>
      <c r="CL173" s="240">
        <f>SUM(CL162:CL163)</f>
        <v>425.4</v>
      </c>
      <c r="CM173" s="240">
        <v>422.6</v>
      </c>
      <c r="CN173" s="240">
        <v>398.6</v>
      </c>
      <c r="CO173" s="240">
        <v>728</v>
      </c>
      <c r="CP173" s="240"/>
      <c r="CQ173" s="240"/>
      <c r="CR173" s="240"/>
      <c r="CS173" s="16"/>
      <c r="CT173" s="16"/>
      <c r="CU173" s="47"/>
      <c r="CV173" s="16"/>
      <c r="CW173" s="47"/>
      <c r="CX173" s="16"/>
      <c r="CY173" s="16"/>
    </row>
    <row r="174" spans="1:103" ht="13.75" customHeight="1" x14ac:dyDescent="0.15">
      <c r="A174" s="51" t="s">
        <v>253</v>
      </c>
      <c r="B174" s="271" t="s">
        <v>254</v>
      </c>
      <c r="C174" s="271" t="s">
        <v>255</v>
      </c>
      <c r="D174" s="271" t="s">
        <v>256</v>
      </c>
      <c r="E174" s="271" t="s">
        <v>257</v>
      </c>
      <c r="F174" s="270"/>
      <c r="G174" s="270"/>
      <c r="H174" s="270"/>
      <c r="I174" s="271" t="s">
        <v>258</v>
      </c>
      <c r="J174" s="271" t="s">
        <v>259</v>
      </c>
      <c r="K174" s="271" t="s">
        <v>260</v>
      </c>
      <c r="L174" s="271" t="s">
        <v>261</v>
      </c>
      <c r="M174" s="271" t="s">
        <v>262</v>
      </c>
      <c r="N174" s="52"/>
      <c r="O174" s="52"/>
      <c r="P174" s="52"/>
      <c r="Q174" s="52"/>
      <c r="R174" s="52"/>
      <c r="S174" s="52"/>
      <c r="T174" s="271" t="s">
        <v>263</v>
      </c>
      <c r="U174" s="52"/>
      <c r="V174" s="52"/>
      <c r="W174" s="52"/>
      <c r="X174" s="52"/>
      <c r="Y174" s="271" t="s">
        <v>264</v>
      </c>
      <c r="Z174" s="271" t="s">
        <v>265</v>
      </c>
      <c r="AA174" s="271" t="s">
        <v>266</v>
      </c>
      <c r="AB174" s="271" t="s">
        <v>267</v>
      </c>
      <c r="AC174" s="271" t="s">
        <v>268</v>
      </c>
      <c r="AD174" s="271" t="s">
        <v>269</v>
      </c>
      <c r="AE174" s="271" t="s">
        <v>270</v>
      </c>
      <c r="AF174" s="271" t="s">
        <v>271</v>
      </c>
      <c r="AG174" s="271" t="s">
        <v>272</v>
      </c>
      <c r="AH174" s="271" t="s">
        <v>273</v>
      </c>
      <c r="AI174" s="271" t="s">
        <v>274</v>
      </c>
      <c r="AJ174" s="271" t="s">
        <v>275</v>
      </c>
      <c r="AK174" s="271" t="s">
        <v>276</v>
      </c>
      <c r="AL174" s="271" t="s">
        <v>277</v>
      </c>
      <c r="AM174" s="271" t="s">
        <v>278</v>
      </c>
      <c r="AN174" s="271" t="s">
        <v>279</v>
      </c>
      <c r="AO174" s="271" t="s">
        <v>280</v>
      </c>
      <c r="AP174" s="271" t="s">
        <v>281</v>
      </c>
      <c r="AQ174" s="271" t="s">
        <v>282</v>
      </c>
      <c r="AR174" s="271" t="s">
        <v>283</v>
      </c>
      <c r="AS174" s="271" t="s">
        <v>284</v>
      </c>
      <c r="AT174" s="271" t="s">
        <v>285</v>
      </c>
      <c r="AU174" s="271" t="s">
        <v>286</v>
      </c>
      <c r="AV174" s="270"/>
      <c r="AW174" s="270"/>
      <c r="AX174" s="270"/>
      <c r="AY174" s="270"/>
      <c r="AZ174" s="270"/>
      <c r="BA174" s="270"/>
      <c r="BB174" s="270"/>
      <c r="BC174" s="270"/>
      <c r="BD174" s="270"/>
      <c r="BE174" s="270"/>
      <c r="BF174" s="270"/>
      <c r="BG174" s="270"/>
      <c r="BH174" s="270"/>
      <c r="BI174" s="270"/>
      <c r="BJ174" s="270"/>
      <c r="BK174" s="270"/>
      <c r="BL174" s="270"/>
      <c r="BM174" s="270"/>
      <c r="BN174" s="270"/>
      <c r="BO174" s="270"/>
      <c r="BP174" s="270"/>
      <c r="BQ174" s="271" t="s">
        <v>287</v>
      </c>
      <c r="BR174" s="271" t="s">
        <v>288</v>
      </c>
      <c r="BS174" s="271" t="s">
        <v>289</v>
      </c>
      <c r="BT174" s="271" t="s">
        <v>290</v>
      </c>
      <c r="BU174" s="271" t="s">
        <v>291</v>
      </c>
      <c r="BV174" s="271" t="s">
        <v>292</v>
      </c>
      <c r="BW174" s="271" t="s">
        <v>293</v>
      </c>
      <c r="BX174" s="279" t="s">
        <v>294</v>
      </c>
      <c r="BY174" s="280" t="s">
        <v>295</v>
      </c>
      <c r="BZ174" s="281" t="s">
        <v>296</v>
      </c>
      <c r="CA174" s="282" t="s">
        <v>297</v>
      </c>
      <c r="CB174" s="271" t="s">
        <v>298</v>
      </c>
      <c r="CC174" s="283" t="s">
        <v>299</v>
      </c>
      <c r="CD174" s="284" t="s">
        <v>300</v>
      </c>
      <c r="CE174" s="284" t="s">
        <v>301</v>
      </c>
      <c r="CF174" s="284" t="s">
        <v>302</v>
      </c>
      <c r="CG174" s="284" t="s">
        <v>303</v>
      </c>
      <c r="CH174" s="285" t="s">
        <v>304</v>
      </c>
      <c r="CI174" s="285" t="s">
        <v>305</v>
      </c>
      <c r="CJ174" s="285" t="s">
        <v>306</v>
      </c>
      <c r="CK174" s="285" t="s">
        <v>307</v>
      </c>
      <c r="CL174" s="247" t="s">
        <v>539</v>
      </c>
      <c r="CM174" s="286" t="s">
        <v>543</v>
      </c>
      <c r="CN174" s="287" t="s">
        <v>547</v>
      </c>
      <c r="CO174" s="259" t="s">
        <v>549</v>
      </c>
      <c r="CP174" s="259"/>
      <c r="CQ174" s="259"/>
      <c r="CR174" s="259"/>
      <c r="CS174" s="55"/>
      <c r="CT174" s="16"/>
      <c r="CU174" s="47"/>
      <c r="CV174" s="16"/>
      <c r="CW174" s="47"/>
      <c r="CX174" s="16"/>
      <c r="CY174" s="16"/>
    </row>
    <row r="175" spans="1:103" ht="13.75" customHeight="1" x14ac:dyDescent="0.15">
      <c r="A175" s="51" t="s">
        <v>308</v>
      </c>
      <c r="B175" s="271" t="s">
        <v>309</v>
      </c>
      <c r="C175" s="271" t="s">
        <v>310</v>
      </c>
      <c r="D175" s="271" t="s">
        <v>311</v>
      </c>
      <c r="E175" s="271" t="s">
        <v>312</v>
      </c>
      <c r="F175" s="270"/>
      <c r="G175" s="270"/>
      <c r="H175" s="271" t="s">
        <v>313</v>
      </c>
      <c r="I175" s="271" t="s">
        <v>314</v>
      </c>
      <c r="J175" s="271" t="s">
        <v>315</v>
      </c>
      <c r="K175" s="271" t="s">
        <v>316</v>
      </c>
      <c r="L175" s="271" t="s">
        <v>317</v>
      </c>
      <c r="M175" s="271" t="s">
        <v>318</v>
      </c>
      <c r="N175" s="271" t="s">
        <v>319</v>
      </c>
      <c r="O175" s="270"/>
      <c r="P175" s="270"/>
      <c r="Q175" s="270"/>
      <c r="R175" s="271" t="s">
        <v>320</v>
      </c>
      <c r="S175" s="270"/>
      <c r="T175" s="271" t="s">
        <v>321</v>
      </c>
      <c r="U175" s="271" t="s">
        <v>322</v>
      </c>
      <c r="V175" s="270"/>
      <c r="W175" s="270"/>
      <c r="X175" s="270"/>
      <c r="Y175" s="271" t="s">
        <v>323</v>
      </c>
      <c r="Z175" s="271" t="s">
        <v>324</v>
      </c>
      <c r="AA175" s="271" t="s">
        <v>325</v>
      </c>
      <c r="AB175" s="271" t="s">
        <v>326</v>
      </c>
      <c r="AC175" s="271" t="s">
        <v>327</v>
      </c>
      <c r="AD175" s="271" t="s">
        <v>328</v>
      </c>
      <c r="AE175" s="271" t="s">
        <v>329</v>
      </c>
      <c r="AF175" s="271" t="s">
        <v>330</v>
      </c>
      <c r="AG175" s="271" t="s">
        <v>331</v>
      </c>
      <c r="AH175" s="271" t="s">
        <v>332</v>
      </c>
      <c r="AI175" s="271" t="s">
        <v>333</v>
      </c>
      <c r="AJ175" s="271" t="s">
        <v>334</v>
      </c>
      <c r="AK175" s="271" t="s">
        <v>335</v>
      </c>
      <c r="AL175" s="271" t="s">
        <v>336</v>
      </c>
      <c r="AM175" s="271" t="s">
        <v>337</v>
      </c>
      <c r="AN175" s="271" t="s">
        <v>338</v>
      </c>
      <c r="AO175" s="271" t="s">
        <v>339</v>
      </c>
      <c r="AP175" s="271" t="s">
        <v>340</v>
      </c>
      <c r="AQ175" s="271" t="s">
        <v>341</v>
      </c>
      <c r="AR175" s="271" t="s">
        <v>342</v>
      </c>
      <c r="AS175" s="271" t="s">
        <v>343</v>
      </c>
      <c r="AT175" s="271" t="s">
        <v>344</v>
      </c>
      <c r="AU175" s="271" t="s">
        <v>345</v>
      </c>
      <c r="AV175" s="270"/>
      <c r="AW175" s="270"/>
      <c r="AX175" s="270"/>
      <c r="AY175" s="270"/>
      <c r="AZ175" s="270"/>
      <c r="BA175" s="270"/>
      <c r="BB175" s="270"/>
      <c r="BC175" s="270"/>
      <c r="BD175" s="270"/>
      <c r="BE175" s="270"/>
      <c r="BF175" s="270"/>
      <c r="BG175" s="270"/>
      <c r="BH175" s="270"/>
      <c r="BI175" s="270"/>
      <c r="BJ175" s="270"/>
      <c r="BK175" s="270"/>
      <c r="BL175" s="270"/>
      <c r="BM175" s="270"/>
      <c r="BN175" s="270"/>
      <c r="BO175" s="270"/>
      <c r="BP175" s="270"/>
      <c r="BQ175" s="270"/>
      <c r="BR175" s="270"/>
      <c r="BS175" s="270"/>
      <c r="BT175" s="270"/>
      <c r="BU175" s="270"/>
      <c r="BV175" s="270"/>
      <c r="BW175" s="288"/>
      <c r="BX175" s="289" t="s">
        <v>346</v>
      </c>
      <c r="BY175" s="274"/>
      <c r="BZ175" s="290"/>
      <c r="CA175" s="270"/>
      <c r="CB175" s="288"/>
      <c r="CC175" s="291" t="s">
        <v>347</v>
      </c>
      <c r="CD175" s="292"/>
      <c r="CE175" s="290"/>
      <c r="CF175" s="290"/>
      <c r="CG175" s="293"/>
      <c r="CH175" s="294" t="s">
        <v>348</v>
      </c>
      <c r="CI175" s="295" t="s">
        <v>349</v>
      </c>
      <c r="CJ175" s="249"/>
      <c r="CK175" s="249"/>
      <c r="CL175" s="246"/>
      <c r="CM175" s="294" t="s">
        <v>544</v>
      </c>
      <c r="CN175" s="248"/>
      <c r="CS175" s="55"/>
      <c r="CT175" s="16"/>
      <c r="CU175" s="47"/>
      <c r="CV175" s="16"/>
      <c r="CW175" s="47"/>
      <c r="CX175" s="16"/>
      <c r="CY175" s="16"/>
    </row>
    <row r="176" spans="1:103" ht="13.75" customHeight="1" x14ac:dyDescent="0.15">
      <c r="A176" s="57"/>
      <c r="B176" s="270"/>
      <c r="C176" s="270"/>
      <c r="D176" s="270"/>
      <c r="E176" s="270"/>
      <c r="F176" s="270"/>
      <c r="G176" s="270"/>
      <c r="H176" s="270"/>
      <c r="I176" s="270"/>
      <c r="J176" s="270"/>
      <c r="K176" s="270"/>
      <c r="L176" s="270"/>
      <c r="M176" s="270"/>
      <c r="N176" s="270"/>
      <c r="O176" s="270"/>
      <c r="P176" s="270"/>
      <c r="Q176" s="270"/>
      <c r="R176" s="270"/>
      <c r="S176" s="270"/>
      <c r="T176" s="270"/>
      <c r="U176" s="270"/>
      <c r="V176" s="270"/>
      <c r="W176" s="270"/>
      <c r="X176" s="270"/>
      <c r="Y176" s="270"/>
      <c r="Z176" s="270"/>
      <c r="AA176" s="270"/>
      <c r="AB176" s="270"/>
      <c r="AC176" s="270"/>
      <c r="AD176" s="270"/>
      <c r="AE176" s="270"/>
      <c r="AF176" s="270"/>
      <c r="AG176" s="270"/>
      <c r="AH176" s="270"/>
      <c r="AI176" s="270"/>
      <c r="AJ176" s="270"/>
      <c r="AK176" s="270"/>
      <c r="AL176" s="270"/>
      <c r="AM176" s="270"/>
      <c r="AN176" s="270"/>
      <c r="AO176" s="270"/>
      <c r="AP176" s="270"/>
      <c r="AQ176" s="270"/>
      <c r="AR176" s="270"/>
      <c r="AS176" s="270"/>
      <c r="AT176" s="270"/>
      <c r="AU176" s="270"/>
      <c r="AV176" s="270"/>
      <c r="AW176" s="270"/>
      <c r="AX176" s="270"/>
      <c r="AY176" s="270"/>
      <c r="AZ176" s="270"/>
      <c r="BA176" s="270"/>
      <c r="BB176" s="270"/>
      <c r="BC176" s="270"/>
      <c r="BD176" s="270"/>
      <c r="BE176" s="270"/>
      <c r="BF176" s="270"/>
      <c r="BG176" s="270"/>
      <c r="BH176" s="270"/>
      <c r="BI176" s="270"/>
      <c r="BJ176" s="270"/>
      <c r="BK176" s="270"/>
      <c r="BL176" s="270"/>
      <c r="BM176" s="270"/>
      <c r="BN176" s="270"/>
      <c r="BO176" s="270"/>
      <c r="BP176" s="270"/>
      <c r="BQ176" s="270"/>
      <c r="BR176" s="270"/>
      <c r="BS176" s="270"/>
      <c r="BT176" s="270"/>
      <c r="BU176" s="270"/>
      <c r="BV176" s="270"/>
      <c r="BW176" s="270"/>
      <c r="BX176" s="290"/>
      <c r="BY176" s="270"/>
      <c r="BZ176" s="270"/>
      <c r="CA176" s="270"/>
      <c r="CB176" s="270"/>
      <c r="CC176" s="290"/>
      <c r="CD176" s="270"/>
      <c r="CE176" s="270"/>
      <c r="CF176" s="270"/>
      <c r="CG176" s="270"/>
      <c r="CH176" s="249"/>
      <c r="CI176" s="236"/>
      <c r="CJ176" s="236"/>
      <c r="CK176" s="236"/>
      <c r="CL176" s="236"/>
      <c r="CM176" s="249"/>
      <c r="CN176" s="249"/>
      <c r="CO176" s="249"/>
      <c r="CP176" s="249"/>
      <c r="CQ176" s="249"/>
      <c r="CR176" s="249"/>
      <c r="CS176" s="16"/>
      <c r="CT176" s="16"/>
      <c r="CU176" s="47"/>
      <c r="CV176" s="16"/>
      <c r="CW176" s="47"/>
      <c r="CX176" s="16"/>
      <c r="CY176" s="16"/>
    </row>
    <row r="177" spans="1:103" ht="13.75" customHeight="1" x14ac:dyDescent="0.15">
      <c r="A177" s="58" t="s">
        <v>350</v>
      </c>
      <c r="B177" s="59"/>
      <c r="C177" s="59"/>
      <c r="D177" s="59"/>
      <c r="E177" s="59"/>
      <c r="F177" s="59"/>
      <c r="G177" s="59"/>
      <c r="H177" s="59"/>
      <c r="I177" s="270"/>
      <c r="J177" s="270"/>
      <c r="K177" s="270"/>
      <c r="L177" s="270"/>
      <c r="M177" s="270"/>
      <c r="N177" s="270"/>
      <c r="O177" s="270"/>
      <c r="P177" s="270"/>
      <c r="Q177" s="270"/>
      <c r="R177" s="270"/>
      <c r="S177" s="270"/>
      <c r="T177" s="270"/>
      <c r="U177" s="270"/>
      <c r="V177" s="270"/>
      <c r="W177" s="270"/>
      <c r="X177" s="270"/>
      <c r="Y177" s="270"/>
      <c r="Z177" s="270"/>
      <c r="AA177" s="270"/>
      <c r="AB177" s="270"/>
      <c r="AC177" s="270"/>
      <c r="AD177" s="270"/>
      <c r="AE177" s="270"/>
      <c r="AF177" s="270"/>
      <c r="AG177" s="270"/>
      <c r="AH177" s="270"/>
      <c r="AI177" s="270"/>
      <c r="AJ177" s="270"/>
      <c r="AK177" s="270"/>
      <c r="AL177" s="270"/>
      <c r="AM177" s="270"/>
      <c r="AN177" s="270"/>
      <c r="AO177" s="270"/>
      <c r="AP177" s="270"/>
      <c r="AQ177" s="270"/>
      <c r="AR177" s="270"/>
      <c r="AS177" s="270"/>
      <c r="AT177" s="270"/>
      <c r="AU177" s="270"/>
      <c r="AV177" s="270"/>
      <c r="AW177" s="270"/>
      <c r="AX177" s="270"/>
      <c r="AY177" s="270"/>
      <c r="AZ177" s="270"/>
      <c r="BA177" s="270"/>
      <c r="BB177" s="270"/>
      <c r="BC177" s="270"/>
      <c r="BD177" s="270"/>
      <c r="BE177" s="270"/>
      <c r="BF177" s="270"/>
      <c r="BG177" s="270"/>
      <c r="BH177" s="270"/>
      <c r="BI177" s="270"/>
      <c r="BJ177" s="270"/>
      <c r="BK177" s="270"/>
      <c r="BL177" s="270"/>
      <c r="BM177" s="270"/>
      <c r="BN177" s="270"/>
      <c r="BO177" s="270"/>
      <c r="BP177" s="270"/>
      <c r="BQ177" s="270"/>
      <c r="BR177" s="270"/>
      <c r="BS177" s="270"/>
      <c r="BT177" s="270"/>
      <c r="BU177" s="270"/>
      <c r="BV177" s="270"/>
      <c r="BW177" s="270"/>
      <c r="BX177" s="270"/>
      <c r="BY177" s="270"/>
      <c r="BZ177" s="270"/>
      <c r="CA177" s="270"/>
      <c r="CB177" s="270"/>
      <c r="CC177" s="270"/>
      <c r="CD177" s="270"/>
      <c r="CE177" s="270"/>
      <c r="CF177" s="270"/>
      <c r="CG177" s="270"/>
      <c r="CH177" s="236"/>
      <c r="CI177" s="236"/>
      <c r="CJ177" s="236"/>
      <c r="CK177" s="236"/>
      <c r="CL177" s="236"/>
      <c r="CM177" s="236"/>
      <c r="CN177" s="236"/>
      <c r="CO177" s="236"/>
      <c r="CP177" s="236"/>
      <c r="CQ177" s="236"/>
      <c r="CR177" s="236"/>
      <c r="CS177" s="16"/>
      <c r="CT177" s="16"/>
      <c r="CU177" s="47"/>
      <c r="CV177" s="16"/>
      <c r="CW177" s="47"/>
      <c r="CX177" s="16"/>
      <c r="CY177" s="16"/>
    </row>
    <row r="178" spans="1:103" ht="13.75" customHeight="1" x14ac:dyDescent="0.15">
      <c r="A178" s="60" t="s">
        <v>351</v>
      </c>
      <c r="B178" s="61"/>
      <c r="C178" s="61"/>
      <c r="D178" s="61"/>
      <c r="E178" s="61"/>
      <c r="F178" s="61"/>
      <c r="G178" s="61"/>
      <c r="H178" s="61"/>
      <c r="I178" s="270"/>
      <c r="J178" s="270"/>
      <c r="K178" s="270"/>
      <c r="L178" s="270"/>
      <c r="M178" s="270"/>
      <c r="N178" s="270"/>
      <c r="O178" s="270"/>
      <c r="P178" s="270"/>
      <c r="Q178" s="270"/>
      <c r="R178" s="270"/>
      <c r="S178" s="270"/>
      <c r="T178" s="270"/>
      <c r="U178" s="270"/>
      <c r="V178" s="270"/>
      <c r="W178" s="270"/>
      <c r="X178" s="270"/>
      <c r="Y178" s="270"/>
      <c r="Z178" s="270"/>
      <c r="AA178" s="270"/>
      <c r="AB178" s="270"/>
      <c r="AC178" s="270"/>
      <c r="AD178" s="270"/>
      <c r="AE178" s="270"/>
      <c r="AF178" s="270"/>
      <c r="AG178" s="270"/>
      <c r="AH178" s="270"/>
      <c r="AI178" s="270"/>
      <c r="AJ178" s="270"/>
      <c r="AK178" s="270"/>
      <c r="AL178" s="270"/>
      <c r="AM178" s="270"/>
      <c r="AN178" s="270"/>
      <c r="AO178" s="270"/>
      <c r="AP178" s="270"/>
      <c r="AQ178" s="270"/>
      <c r="AR178" s="270"/>
      <c r="AS178" s="270"/>
      <c r="AT178" s="270"/>
      <c r="AU178" s="270"/>
      <c r="AV178" s="270"/>
      <c r="AW178" s="270"/>
      <c r="AX178" s="270"/>
      <c r="AY178" s="270"/>
      <c r="AZ178" s="270"/>
      <c r="BA178" s="270"/>
      <c r="BB178" s="270"/>
      <c r="BC178" s="270"/>
      <c r="BD178" s="270"/>
      <c r="BE178" s="270"/>
      <c r="BF178" s="270"/>
      <c r="BG178" s="270"/>
      <c r="BH178" s="270"/>
      <c r="BI178" s="270"/>
      <c r="BJ178" s="270"/>
      <c r="BK178" s="270"/>
      <c r="BL178" s="270"/>
      <c r="BM178" s="270"/>
      <c r="BN178" s="270"/>
      <c r="BO178" s="270"/>
      <c r="BP178" s="270"/>
      <c r="BQ178" s="270"/>
      <c r="BR178" s="270"/>
      <c r="BS178" s="270"/>
      <c r="BT178" s="270"/>
      <c r="BU178" s="270"/>
      <c r="BV178" s="270"/>
      <c r="BW178" s="270"/>
      <c r="BX178" s="270"/>
      <c r="BY178" s="270"/>
      <c r="BZ178" s="270"/>
      <c r="CA178" s="270"/>
      <c r="CB178" s="270"/>
      <c r="CC178" s="270"/>
      <c r="CD178" s="270"/>
      <c r="CE178" s="270"/>
      <c r="CF178" s="270"/>
      <c r="CG178" s="270"/>
      <c r="CH178" s="236"/>
      <c r="CI178" s="236"/>
      <c r="CJ178" s="236"/>
      <c r="CK178" s="236"/>
      <c r="CL178" s="236"/>
      <c r="CM178" s="236"/>
      <c r="CN178" s="236"/>
      <c r="CO178" s="236"/>
      <c r="CP178" s="236"/>
      <c r="CQ178" s="236"/>
      <c r="CR178" s="236"/>
      <c r="CS178" s="16"/>
      <c r="CT178" s="16"/>
      <c r="CU178" s="47"/>
      <c r="CV178" s="16"/>
      <c r="CW178" s="47"/>
      <c r="CX178" s="16"/>
      <c r="CY178" s="16"/>
    </row>
    <row r="179" spans="1:103" ht="13.75" customHeight="1" x14ac:dyDescent="0.15">
      <c r="A179" s="62" t="s">
        <v>352</v>
      </c>
      <c r="B179" s="63"/>
      <c r="C179" s="63"/>
      <c r="D179" s="63"/>
      <c r="E179" s="63"/>
      <c r="F179" s="63"/>
      <c r="G179" s="63"/>
      <c r="H179" s="63"/>
      <c r="I179" s="270"/>
      <c r="J179" s="270"/>
      <c r="K179" s="270"/>
      <c r="L179" s="270"/>
      <c r="M179" s="270"/>
      <c r="N179" s="270"/>
      <c r="O179" s="270"/>
      <c r="P179" s="270"/>
      <c r="Q179" s="270"/>
      <c r="R179" s="270"/>
      <c r="S179" s="270"/>
      <c r="T179" s="270"/>
      <c r="U179" s="270"/>
      <c r="V179" s="270"/>
      <c r="W179" s="270"/>
      <c r="X179" s="270"/>
      <c r="Y179" s="270"/>
      <c r="Z179" s="270"/>
      <c r="AA179" s="270"/>
      <c r="AB179" s="270"/>
      <c r="AC179" s="270"/>
      <c r="AD179" s="270"/>
      <c r="AE179" s="270"/>
      <c r="AF179" s="270"/>
      <c r="AG179" s="270"/>
      <c r="AH179" s="270"/>
      <c r="AI179" s="270"/>
      <c r="AJ179" s="270"/>
      <c r="AK179" s="270"/>
      <c r="AL179" s="270"/>
      <c r="AM179" s="270"/>
      <c r="AN179" s="270"/>
      <c r="AO179" s="270"/>
      <c r="AP179" s="270"/>
      <c r="AQ179" s="270"/>
      <c r="AR179" s="270"/>
      <c r="AS179" s="270"/>
      <c r="AT179" s="270"/>
      <c r="AU179" s="270"/>
      <c r="AV179" s="270"/>
      <c r="AW179" s="270"/>
      <c r="AX179" s="270"/>
      <c r="AY179" s="270"/>
      <c r="AZ179" s="270"/>
      <c r="BA179" s="270"/>
      <c r="BB179" s="270"/>
      <c r="BC179" s="270"/>
      <c r="BD179" s="270"/>
      <c r="BE179" s="270"/>
      <c r="BF179" s="270"/>
      <c r="BG179" s="270"/>
      <c r="BH179" s="270"/>
      <c r="BI179" s="270"/>
      <c r="BJ179" s="270"/>
      <c r="BK179" s="270"/>
      <c r="BL179" s="270"/>
      <c r="BM179" s="270"/>
      <c r="BN179" s="270"/>
      <c r="BO179" s="270"/>
      <c r="BP179" s="270"/>
      <c r="BQ179" s="270"/>
      <c r="BR179" s="270"/>
      <c r="BS179" s="270"/>
      <c r="BT179" s="270"/>
      <c r="BU179" s="270"/>
      <c r="BV179" s="270"/>
      <c r="BW179" s="270"/>
      <c r="BX179" s="270"/>
      <c r="BY179" s="270"/>
      <c r="BZ179" s="270"/>
      <c r="CA179" s="270"/>
      <c r="CB179" s="270"/>
      <c r="CC179" s="270"/>
      <c r="CD179" s="270"/>
      <c r="CE179" s="270"/>
      <c r="CF179" s="270"/>
      <c r="CG179" s="270"/>
      <c r="CH179" s="236"/>
      <c r="CI179" s="236"/>
      <c r="CJ179" s="236"/>
      <c r="CK179" s="236"/>
      <c r="CL179" s="236"/>
      <c r="CM179" s="236"/>
      <c r="CN179" s="236"/>
      <c r="CO179" s="236"/>
      <c r="CP179" s="236"/>
      <c r="CQ179" s="236"/>
      <c r="CR179" s="236"/>
      <c r="CS179" s="16"/>
      <c r="CT179" s="16"/>
      <c r="CU179" s="47"/>
      <c r="CV179" s="16"/>
      <c r="CW179" s="47"/>
      <c r="CX179" s="16"/>
      <c r="CY179" s="16"/>
    </row>
    <row r="180" spans="1:103" ht="13.75" customHeight="1" x14ac:dyDescent="0.15">
      <c r="A180" s="64" t="s">
        <v>353</v>
      </c>
      <c r="B180" s="274"/>
      <c r="C180" s="270"/>
      <c r="D180" s="270"/>
      <c r="E180" s="270"/>
      <c r="F180" s="270"/>
      <c r="G180" s="270"/>
      <c r="H180" s="270"/>
      <c r="I180" s="270"/>
      <c r="J180" s="270"/>
      <c r="K180" s="270"/>
      <c r="L180" s="270"/>
      <c r="M180" s="270"/>
      <c r="N180" s="270"/>
      <c r="O180" s="270"/>
      <c r="P180" s="270"/>
      <c r="Q180" s="270"/>
      <c r="R180" s="270"/>
      <c r="S180" s="270"/>
      <c r="T180" s="270"/>
      <c r="U180" s="270"/>
      <c r="V180" s="270"/>
      <c r="W180" s="270"/>
      <c r="X180" s="270"/>
      <c r="Y180" s="270"/>
      <c r="Z180" s="270"/>
      <c r="AA180" s="270"/>
      <c r="AB180" s="270"/>
      <c r="AC180" s="270"/>
      <c r="AD180" s="270"/>
      <c r="AE180" s="270"/>
      <c r="AF180" s="270"/>
      <c r="AG180" s="270"/>
      <c r="AH180" s="270"/>
      <c r="AI180" s="270"/>
      <c r="AJ180" s="270"/>
      <c r="AK180" s="270"/>
      <c r="AL180" s="270"/>
      <c r="AM180" s="270"/>
      <c r="AN180" s="270"/>
      <c r="AO180" s="270"/>
      <c r="AP180" s="270"/>
      <c r="AQ180" s="270"/>
      <c r="AR180" s="270"/>
      <c r="AS180" s="270"/>
      <c r="AT180" s="270"/>
      <c r="AU180" s="270"/>
      <c r="AV180" s="270"/>
      <c r="AW180" s="270"/>
      <c r="AX180" s="270"/>
      <c r="AY180" s="270"/>
      <c r="AZ180" s="270"/>
      <c r="BA180" s="270"/>
      <c r="BB180" s="270"/>
      <c r="BC180" s="270"/>
      <c r="BD180" s="270"/>
      <c r="BE180" s="270"/>
      <c r="BF180" s="270"/>
      <c r="BG180" s="270"/>
      <c r="BH180" s="270"/>
      <c r="BI180" s="270"/>
      <c r="BJ180" s="270"/>
      <c r="BK180" s="270"/>
      <c r="BL180" s="270"/>
      <c r="BM180" s="270"/>
      <c r="BN180" s="270"/>
      <c r="BO180" s="270"/>
      <c r="BP180" s="270"/>
      <c r="BQ180" s="270"/>
      <c r="BR180" s="270"/>
      <c r="BS180" s="270"/>
      <c r="BT180" s="270"/>
      <c r="BU180" s="270"/>
      <c r="BV180" s="270"/>
      <c r="BW180" s="270"/>
      <c r="BX180" s="270"/>
      <c r="BY180" s="270"/>
      <c r="BZ180" s="270"/>
      <c r="CA180" s="270"/>
      <c r="CB180" s="270"/>
      <c r="CC180" s="270"/>
      <c r="CD180" s="270"/>
      <c r="CE180" s="270"/>
      <c r="CF180" s="270"/>
      <c r="CG180" s="270"/>
      <c r="CH180" s="236"/>
      <c r="CI180" s="236"/>
      <c r="CJ180" s="236"/>
      <c r="CK180" s="236"/>
      <c r="CL180" s="236"/>
      <c r="CM180" s="236"/>
      <c r="CN180" s="236"/>
      <c r="CO180" s="236"/>
      <c r="CP180" s="236"/>
      <c r="CQ180" s="236"/>
      <c r="CR180" s="236"/>
      <c r="CS180" s="16"/>
      <c r="CT180" s="16"/>
      <c r="CU180" s="47"/>
      <c r="CV180" s="16"/>
      <c r="CW180" s="47"/>
      <c r="CX180" s="16"/>
      <c r="CY180" s="16"/>
    </row>
    <row r="181" spans="1:103" ht="13.75" customHeight="1" x14ac:dyDescent="0.15">
      <c r="A181" s="65"/>
      <c r="B181" s="270"/>
      <c r="C181" s="270"/>
      <c r="D181" s="270"/>
      <c r="E181" s="270"/>
      <c r="F181" s="270"/>
      <c r="G181" s="270"/>
      <c r="H181" s="270"/>
      <c r="I181" s="270"/>
      <c r="J181" s="270"/>
      <c r="K181" s="270"/>
      <c r="L181" s="270"/>
      <c r="M181" s="270"/>
      <c r="N181" s="270"/>
      <c r="O181" s="270"/>
      <c r="P181" s="270"/>
      <c r="Q181" s="270"/>
      <c r="R181" s="270"/>
      <c r="S181" s="270"/>
      <c r="T181" s="270"/>
      <c r="U181" s="270"/>
      <c r="V181" s="270"/>
      <c r="W181" s="270"/>
      <c r="X181" s="270"/>
      <c r="Y181" s="270"/>
      <c r="Z181" s="270"/>
      <c r="AA181" s="270"/>
      <c r="AB181" s="270"/>
      <c r="AC181" s="270"/>
      <c r="AD181" s="270"/>
      <c r="AE181" s="270"/>
      <c r="AF181" s="270"/>
      <c r="AG181" s="270"/>
      <c r="AH181" s="270"/>
      <c r="AI181" s="270"/>
      <c r="AJ181" s="270"/>
      <c r="AK181" s="270"/>
      <c r="AL181" s="270"/>
      <c r="AM181" s="270"/>
      <c r="AN181" s="270"/>
      <c r="AO181" s="270"/>
      <c r="AP181" s="270"/>
      <c r="AQ181" s="270"/>
      <c r="AR181" s="270"/>
      <c r="AS181" s="270"/>
      <c r="AT181" s="270"/>
      <c r="AU181" s="270"/>
      <c r="AV181" s="270"/>
      <c r="AW181" s="270"/>
      <c r="AX181" s="270"/>
      <c r="AY181" s="270"/>
      <c r="AZ181" s="270"/>
      <c r="BA181" s="270"/>
      <c r="BB181" s="270"/>
      <c r="BC181" s="270"/>
      <c r="BD181" s="270"/>
      <c r="BE181" s="270"/>
      <c r="BF181" s="270"/>
      <c r="BG181" s="270"/>
      <c r="BH181" s="270"/>
      <c r="BI181" s="270"/>
      <c r="BJ181" s="270"/>
      <c r="BK181" s="270"/>
      <c r="BL181" s="270"/>
      <c r="BM181" s="270"/>
      <c r="BN181" s="270"/>
      <c r="BO181" s="270"/>
      <c r="BP181" s="270"/>
      <c r="BQ181" s="270"/>
      <c r="BR181" s="270"/>
      <c r="BS181" s="270"/>
      <c r="BT181" s="270"/>
      <c r="BU181" s="270"/>
      <c r="BV181" s="270"/>
      <c r="BW181" s="270"/>
      <c r="BX181" s="270"/>
      <c r="BY181" s="270"/>
      <c r="BZ181" s="270"/>
      <c r="CA181" s="270"/>
      <c r="CB181" s="270"/>
      <c r="CC181" s="270"/>
      <c r="CD181" s="270"/>
      <c r="CE181" s="270"/>
      <c r="CF181" s="270"/>
      <c r="CG181" s="270"/>
      <c r="CH181" s="236"/>
      <c r="CI181" s="236"/>
      <c r="CJ181" s="236"/>
      <c r="CK181" s="236"/>
      <c r="CL181" s="236"/>
      <c r="CM181" s="236"/>
      <c r="CN181" s="236"/>
      <c r="CO181" s="236"/>
      <c r="CP181" s="236"/>
      <c r="CQ181" s="236"/>
      <c r="CR181" s="236"/>
      <c r="CS181" s="16"/>
      <c r="CT181" s="16"/>
      <c r="CU181" s="47"/>
      <c r="CV181" s="16"/>
      <c r="CW181" s="47"/>
      <c r="CX181" s="16"/>
      <c r="CY181" s="16"/>
    </row>
    <row r="182" spans="1:103" ht="13.75" customHeight="1" x14ac:dyDescent="0.15">
      <c r="A182" s="57"/>
      <c r="B182" s="270"/>
      <c r="C182" s="270"/>
      <c r="D182" s="270"/>
      <c r="E182" s="270"/>
      <c r="F182" s="270"/>
      <c r="G182" s="270"/>
      <c r="H182" s="270"/>
      <c r="I182" s="270"/>
      <c r="J182" s="270"/>
      <c r="K182" s="270"/>
      <c r="L182" s="270"/>
      <c r="M182" s="270"/>
      <c r="N182" s="270"/>
      <c r="O182" s="270"/>
      <c r="P182" s="270"/>
      <c r="Q182" s="270"/>
      <c r="R182" s="270"/>
      <c r="S182" s="270"/>
      <c r="T182" s="270"/>
      <c r="U182" s="270"/>
      <c r="V182" s="270"/>
      <c r="W182" s="270"/>
      <c r="X182" s="270"/>
      <c r="Y182" s="270"/>
      <c r="Z182" s="270"/>
      <c r="AA182" s="270"/>
      <c r="AB182" s="270"/>
      <c r="AC182" s="270"/>
      <c r="AD182" s="270"/>
      <c r="AE182" s="270"/>
      <c r="AF182" s="270"/>
      <c r="AG182" s="270"/>
      <c r="AH182" s="270"/>
      <c r="AI182" s="270"/>
      <c r="AJ182" s="270"/>
      <c r="AK182" s="270"/>
      <c r="AL182" s="270"/>
      <c r="AM182" s="270"/>
      <c r="AN182" s="270"/>
      <c r="AO182" s="270"/>
      <c r="AP182" s="270"/>
      <c r="AQ182" s="270"/>
      <c r="AR182" s="270"/>
      <c r="AS182" s="270"/>
      <c r="AT182" s="270"/>
      <c r="AU182" s="270"/>
      <c r="AV182" s="270"/>
      <c r="AW182" s="270"/>
      <c r="AX182" s="270"/>
      <c r="AY182" s="270"/>
      <c r="AZ182" s="270"/>
      <c r="BA182" s="270"/>
      <c r="BB182" s="270"/>
      <c r="BC182" s="270"/>
      <c r="BD182" s="270"/>
      <c r="BE182" s="270"/>
      <c r="BF182" s="270"/>
      <c r="BG182" s="270"/>
      <c r="BH182" s="270"/>
      <c r="BI182" s="270"/>
      <c r="BJ182" s="270"/>
      <c r="BK182" s="270"/>
      <c r="BL182" s="270"/>
      <c r="BM182" s="270"/>
      <c r="BN182" s="270"/>
      <c r="BO182" s="270"/>
      <c r="BP182" s="270"/>
      <c r="BQ182" s="270"/>
      <c r="BR182" s="270"/>
      <c r="BS182" s="270"/>
      <c r="BT182" s="270"/>
      <c r="BU182" s="270"/>
      <c r="BV182" s="270"/>
      <c r="BW182" s="270"/>
      <c r="BX182" s="270"/>
      <c r="BY182" s="270"/>
      <c r="BZ182" s="270"/>
      <c r="CA182" s="270"/>
      <c r="CB182" s="270"/>
      <c r="CC182" s="270"/>
      <c r="CD182" s="270"/>
      <c r="CE182" s="270"/>
      <c r="CF182" s="270"/>
      <c r="CG182" s="270"/>
      <c r="CH182" s="236"/>
      <c r="CI182" s="236"/>
      <c r="CJ182" s="236"/>
      <c r="CK182" s="236"/>
      <c r="CL182" s="236"/>
      <c r="CM182" s="236"/>
      <c r="CN182" s="236"/>
      <c r="CO182" s="236"/>
      <c r="CP182" s="236"/>
      <c r="CQ182" s="236"/>
      <c r="CR182" s="236"/>
      <c r="CS182" s="16"/>
      <c r="CT182" s="16"/>
      <c r="CU182" s="47"/>
      <c r="CV182" s="16"/>
      <c r="CW182" s="47"/>
      <c r="CX182" s="16"/>
      <c r="CY182" s="16"/>
    </row>
    <row r="183" spans="1:103" ht="13.75" customHeight="1" x14ac:dyDescent="0.15">
      <c r="A183" s="57"/>
      <c r="B183" s="270"/>
      <c r="C183" s="270"/>
      <c r="D183" s="270"/>
      <c r="E183" s="270"/>
      <c r="F183" s="270"/>
      <c r="G183" s="270"/>
      <c r="H183" s="270"/>
      <c r="I183" s="270"/>
      <c r="J183" s="270"/>
      <c r="K183" s="270"/>
      <c r="L183" s="270"/>
      <c r="M183" s="270"/>
      <c r="N183" s="270"/>
      <c r="O183" s="270"/>
      <c r="P183" s="270"/>
      <c r="Q183" s="270"/>
      <c r="R183" s="270"/>
      <c r="S183" s="270"/>
      <c r="T183" s="270"/>
      <c r="U183" s="270"/>
      <c r="V183" s="270"/>
      <c r="W183" s="270"/>
      <c r="X183" s="270"/>
      <c r="Y183" s="270"/>
      <c r="Z183" s="270"/>
      <c r="AA183" s="270"/>
      <c r="AB183" s="270"/>
      <c r="AC183" s="270"/>
      <c r="AD183" s="270"/>
      <c r="AE183" s="270"/>
      <c r="AF183" s="270"/>
      <c r="AG183" s="270"/>
      <c r="AH183" s="270"/>
      <c r="AI183" s="270"/>
      <c r="AJ183" s="270"/>
      <c r="AK183" s="270"/>
      <c r="AL183" s="270"/>
      <c r="AM183" s="270"/>
      <c r="AN183" s="270"/>
      <c r="AO183" s="270"/>
      <c r="AP183" s="270"/>
      <c r="AQ183" s="270"/>
      <c r="AR183" s="270"/>
      <c r="AS183" s="270"/>
      <c r="AT183" s="270"/>
      <c r="AU183" s="270"/>
      <c r="AV183" s="270"/>
      <c r="AW183" s="270"/>
      <c r="AX183" s="270"/>
      <c r="AY183" s="270"/>
      <c r="AZ183" s="270"/>
      <c r="BA183" s="270"/>
      <c r="BB183" s="270"/>
      <c r="BC183" s="270"/>
      <c r="BD183" s="270"/>
      <c r="BE183" s="270"/>
      <c r="BF183" s="270"/>
      <c r="BG183" s="270"/>
      <c r="BH183" s="270"/>
      <c r="BI183" s="270"/>
      <c r="BJ183" s="270"/>
      <c r="BK183" s="270"/>
      <c r="BL183" s="270"/>
      <c r="BM183" s="270"/>
      <c r="BN183" s="270"/>
      <c r="BO183" s="270"/>
      <c r="BP183" s="270"/>
      <c r="BQ183" s="270"/>
      <c r="BR183" s="270"/>
      <c r="BS183" s="270"/>
      <c r="BT183" s="270"/>
      <c r="BU183" s="270"/>
      <c r="BV183" s="270"/>
      <c r="BW183" s="270"/>
      <c r="BX183" s="270"/>
      <c r="BY183" s="270"/>
      <c r="BZ183" s="270"/>
      <c r="CA183" s="270"/>
      <c r="CB183" s="270"/>
      <c r="CC183" s="270"/>
      <c r="CD183" s="270"/>
      <c r="CE183" s="270"/>
      <c r="CF183" s="270"/>
      <c r="CG183" s="270"/>
      <c r="CH183" s="236"/>
      <c r="CI183" s="236"/>
      <c r="CJ183" s="236"/>
      <c r="CK183" s="236"/>
      <c r="CL183" s="236"/>
      <c r="CM183" s="236"/>
      <c r="CN183" s="236"/>
      <c r="CO183" s="236"/>
      <c r="CP183" s="236"/>
      <c r="CQ183" s="236"/>
      <c r="CR183" s="236"/>
      <c r="CS183" s="16"/>
      <c r="CT183" s="16"/>
      <c r="CU183" s="47"/>
      <c r="CV183" s="16"/>
      <c r="CW183" s="47"/>
      <c r="CX183" s="16"/>
      <c r="CY183" s="16"/>
    </row>
    <row r="184" spans="1:103" ht="13.75" customHeight="1" x14ac:dyDescent="0.15">
      <c r="A184" s="51"/>
      <c r="B184" s="270"/>
      <c r="C184" s="270"/>
      <c r="D184" s="270"/>
      <c r="E184" s="270"/>
      <c r="F184" s="270"/>
      <c r="G184" s="270"/>
      <c r="H184" s="270"/>
      <c r="I184" s="270"/>
      <c r="J184" s="270"/>
      <c r="K184" s="270"/>
      <c r="L184" s="270"/>
      <c r="M184" s="270"/>
      <c r="N184" s="270"/>
      <c r="O184" s="270"/>
      <c r="P184" s="270"/>
      <c r="Q184" s="270"/>
      <c r="R184" s="270"/>
      <c r="S184" s="270"/>
      <c r="T184" s="270"/>
      <c r="U184" s="270"/>
      <c r="V184" s="270"/>
      <c r="W184" s="270"/>
      <c r="X184" s="270"/>
      <c r="Y184" s="270"/>
      <c r="Z184" s="270"/>
      <c r="AA184" s="270"/>
      <c r="AB184" s="270"/>
      <c r="AC184" s="270"/>
      <c r="AD184" s="270"/>
      <c r="AE184" s="270"/>
      <c r="AF184" s="270"/>
      <c r="AG184" s="270"/>
      <c r="AH184" s="270"/>
      <c r="AI184" s="270"/>
      <c r="AJ184" s="270"/>
      <c r="AK184" s="270"/>
      <c r="AL184" s="270"/>
      <c r="AM184" s="270"/>
      <c r="AN184" s="270"/>
      <c r="AO184" s="270"/>
      <c r="AP184" s="270"/>
      <c r="AQ184" s="270"/>
      <c r="AR184" s="270"/>
      <c r="AS184" s="270"/>
      <c r="AT184" s="270"/>
      <c r="AU184" s="270"/>
      <c r="AV184" s="270"/>
      <c r="AW184" s="270"/>
      <c r="AX184" s="270"/>
      <c r="AY184" s="270"/>
      <c r="AZ184" s="270"/>
      <c r="BA184" s="270"/>
      <c r="BB184" s="270"/>
      <c r="BC184" s="270"/>
      <c r="BD184" s="270"/>
      <c r="BE184" s="270"/>
      <c r="BF184" s="270"/>
      <c r="BG184" s="270"/>
      <c r="BH184" s="270"/>
      <c r="BI184" s="270"/>
      <c r="BJ184" s="270"/>
      <c r="BK184" s="270"/>
      <c r="BL184" s="270"/>
      <c r="BM184" s="270"/>
      <c r="BN184" s="270"/>
      <c r="BO184" s="270"/>
      <c r="BP184" s="270"/>
      <c r="BQ184" s="270"/>
      <c r="BR184" s="270"/>
      <c r="BS184" s="270"/>
      <c r="BT184" s="270"/>
      <c r="BU184" s="270"/>
      <c r="BV184" s="270"/>
      <c r="BW184" s="270"/>
      <c r="BX184" s="270"/>
      <c r="BY184" s="270"/>
      <c r="BZ184" s="270"/>
      <c r="CA184" s="270"/>
      <c r="CB184" s="270"/>
      <c r="CC184" s="270"/>
      <c r="CD184" s="270"/>
      <c r="CE184" s="270"/>
      <c r="CF184" s="270"/>
      <c r="CG184" s="270"/>
      <c r="CH184" s="236"/>
      <c r="CI184" s="236"/>
      <c r="CJ184" s="236"/>
      <c r="CK184" s="236"/>
      <c r="CL184" s="236"/>
      <c r="CM184" s="236"/>
      <c r="CN184" s="236"/>
      <c r="CO184" s="236"/>
      <c r="CP184" s="236"/>
      <c r="CQ184" s="236"/>
      <c r="CR184" s="236"/>
      <c r="CS184" s="16"/>
      <c r="CT184" s="16"/>
      <c r="CU184" s="47"/>
      <c r="CV184" s="16"/>
      <c r="CW184" s="47"/>
      <c r="CX184" s="16"/>
      <c r="CY184" s="16"/>
    </row>
  </sheetData>
  <conditionalFormatting sqref="AF162">
    <cfRule type="cellIs" dxfId="0" priority="1" stopIfTrue="1" operator="lessThan">
      <formula>0</formula>
    </cfRule>
  </conditionalFormatting>
  <pageMargins left="0.748031" right="0.748031" top="0.98425200000000002" bottom="0.98425200000000002" header="0.51181100000000002" footer="0.51181100000000002"/>
  <pageSetup scale="50" orientation="landscape"/>
  <headerFooter>
    <oddHeader>&amp;L&amp;"Arial,Bold"&amp;10&amp;K000000Woodstock Annual Christmas Bird Census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0"/>
  <sheetViews>
    <sheetView showGridLines="0" workbookViewId="0"/>
  </sheetViews>
  <sheetFormatPr baseColWidth="10" defaultColWidth="8.83203125" defaultRowHeight="13" customHeight="1" x14ac:dyDescent="0.15"/>
  <cols>
    <col min="1" max="6" width="8.83203125" style="5" customWidth="1"/>
    <col min="7" max="16384" width="8.83203125" style="5"/>
  </cols>
  <sheetData>
    <row r="1" spans="1:5" ht="13.75" customHeight="1" x14ac:dyDescent="0.15">
      <c r="A1" s="16"/>
      <c r="B1" s="16"/>
      <c r="C1" s="16"/>
      <c r="D1" s="16"/>
      <c r="E1" s="16"/>
    </row>
    <row r="2" spans="1:5" ht="13.75" customHeight="1" x14ac:dyDescent="0.15">
      <c r="A2" s="16"/>
      <c r="B2" s="16"/>
      <c r="C2" s="16"/>
      <c r="D2" s="16"/>
      <c r="E2" s="16"/>
    </row>
    <row r="3" spans="1:5" ht="13.75" customHeight="1" x14ac:dyDescent="0.15">
      <c r="A3" s="16"/>
      <c r="B3" s="16"/>
      <c r="C3" s="16"/>
      <c r="D3" s="16"/>
      <c r="E3" s="16"/>
    </row>
    <row r="4" spans="1:5" ht="13.75" customHeight="1" x14ac:dyDescent="0.15">
      <c r="A4" s="16"/>
      <c r="B4" s="16"/>
      <c r="C4" s="16"/>
      <c r="D4" s="16"/>
      <c r="E4" s="16"/>
    </row>
    <row r="5" spans="1:5" ht="13.75" customHeight="1" x14ac:dyDescent="0.15">
      <c r="A5" s="16"/>
      <c r="B5" s="16"/>
      <c r="C5" s="16"/>
      <c r="D5" s="16"/>
      <c r="E5" s="16"/>
    </row>
    <row r="6" spans="1:5" ht="13.75" customHeight="1" x14ac:dyDescent="0.15">
      <c r="A6" s="16"/>
      <c r="B6" s="16"/>
      <c r="C6" s="16"/>
      <c r="D6" s="16"/>
      <c r="E6" s="16"/>
    </row>
    <row r="7" spans="1:5" ht="13.75" customHeight="1" x14ac:dyDescent="0.15">
      <c r="A7" s="16"/>
      <c r="B7" s="16"/>
      <c r="C7" s="16"/>
      <c r="D7" s="16"/>
      <c r="E7" s="16"/>
    </row>
    <row r="8" spans="1:5" ht="13.75" customHeight="1" x14ac:dyDescent="0.15">
      <c r="A8" s="16"/>
      <c r="B8" s="16"/>
      <c r="C8" s="16"/>
      <c r="D8" s="16"/>
      <c r="E8" s="16"/>
    </row>
    <row r="9" spans="1:5" ht="13.75" customHeight="1" x14ac:dyDescent="0.15">
      <c r="A9" s="16"/>
      <c r="B9" s="16"/>
      <c r="C9" s="16"/>
      <c r="D9" s="16"/>
      <c r="E9" s="16"/>
    </row>
    <row r="10" spans="1:5" ht="13.75" customHeight="1" x14ac:dyDescent="0.15">
      <c r="A10" s="16"/>
      <c r="B10" s="16"/>
      <c r="C10" s="16"/>
      <c r="D10" s="16"/>
      <c r="E10" s="16"/>
    </row>
  </sheetData>
  <pageMargins left="0.75" right="0.75" top="1" bottom="1" header="0.5" footer="0.5"/>
  <pageSetup orientation="portrait"/>
  <headerFooter>
    <oddHeader>&amp;L&amp;"Arial,Regular"&amp;10&amp;K000000Sheet13</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10"/>
  <sheetViews>
    <sheetView showGridLines="0" workbookViewId="0"/>
  </sheetViews>
  <sheetFormatPr baseColWidth="10" defaultColWidth="8.83203125" defaultRowHeight="13" customHeight="1" x14ac:dyDescent="0.15"/>
  <cols>
    <col min="1" max="6" width="8.83203125" style="5" customWidth="1"/>
    <col min="7" max="16384" width="8.83203125" style="5"/>
  </cols>
  <sheetData>
    <row r="1" spans="1:5" ht="13.75" customHeight="1" x14ac:dyDescent="0.15">
      <c r="A1" s="16"/>
      <c r="B1" s="16"/>
      <c r="C1" s="16"/>
      <c r="D1" s="16"/>
      <c r="E1" s="16"/>
    </row>
    <row r="2" spans="1:5" ht="13.75" customHeight="1" x14ac:dyDescent="0.15">
      <c r="A2" s="16"/>
      <c r="B2" s="16"/>
      <c r="C2" s="16"/>
      <c r="D2" s="16"/>
      <c r="E2" s="16"/>
    </row>
    <row r="3" spans="1:5" ht="13.75" customHeight="1" x14ac:dyDescent="0.15">
      <c r="A3" s="16"/>
      <c r="B3" s="16"/>
      <c r="C3" s="16"/>
      <c r="D3" s="16"/>
      <c r="E3" s="16"/>
    </row>
    <row r="4" spans="1:5" ht="13.75" customHeight="1" x14ac:dyDescent="0.15">
      <c r="A4" s="16"/>
      <c r="B4" s="16"/>
      <c r="C4" s="16"/>
      <c r="D4" s="16"/>
      <c r="E4" s="16"/>
    </row>
    <row r="5" spans="1:5" ht="13.75" customHeight="1" x14ac:dyDescent="0.15">
      <c r="A5" s="16"/>
      <c r="B5" s="16"/>
      <c r="C5" s="16"/>
      <c r="D5" s="16"/>
      <c r="E5" s="16"/>
    </row>
    <row r="6" spans="1:5" ht="13.75" customHeight="1" x14ac:dyDescent="0.15">
      <c r="A6" s="16"/>
      <c r="B6" s="16"/>
      <c r="C6" s="16"/>
      <c r="D6" s="16"/>
      <c r="E6" s="16"/>
    </row>
    <row r="7" spans="1:5" ht="13.75" customHeight="1" x14ac:dyDescent="0.15">
      <c r="A7" s="16"/>
      <c r="B7" s="16"/>
      <c r="C7" s="16"/>
      <c r="D7" s="16"/>
      <c r="E7" s="16"/>
    </row>
    <row r="8" spans="1:5" ht="13.75" customHeight="1" x14ac:dyDescent="0.15">
      <c r="A8" s="16"/>
      <c r="B8" s="16"/>
      <c r="C8" s="16"/>
      <c r="D8" s="16"/>
      <c r="E8" s="16"/>
    </row>
    <row r="9" spans="1:5" ht="13.75" customHeight="1" x14ac:dyDescent="0.15">
      <c r="A9" s="16"/>
      <c r="B9" s="16"/>
      <c r="C9" s="16"/>
      <c r="D9" s="16"/>
      <c r="E9" s="16"/>
    </row>
    <row r="10" spans="1:5" ht="13.75" customHeight="1" x14ac:dyDescent="0.15">
      <c r="A10" s="16"/>
      <c r="B10" s="16"/>
      <c r="C10" s="16"/>
      <c r="D10" s="16"/>
      <c r="E10" s="16"/>
    </row>
  </sheetData>
  <pageMargins left="0.75" right="0.75" top="1" bottom="1" header="0.5" footer="0.5"/>
  <pageSetup orientation="portrait"/>
  <headerFooter>
    <oddHeader>&amp;L&amp;"Arial,Regular"&amp;10&amp;K000000Sheet14</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10"/>
  <sheetViews>
    <sheetView showGridLines="0" workbookViewId="0"/>
  </sheetViews>
  <sheetFormatPr baseColWidth="10" defaultColWidth="8.83203125" defaultRowHeight="13" customHeight="1" x14ac:dyDescent="0.15"/>
  <cols>
    <col min="1" max="6" width="8.83203125" style="5" customWidth="1"/>
    <col min="7" max="16384" width="8.83203125" style="5"/>
  </cols>
  <sheetData>
    <row r="1" spans="1:5" ht="13.75" customHeight="1" x14ac:dyDescent="0.15">
      <c r="A1" s="16"/>
      <c r="B1" s="16"/>
      <c r="C1" s="16"/>
      <c r="D1" s="16"/>
      <c r="E1" s="16"/>
    </row>
    <row r="2" spans="1:5" ht="13.75" customHeight="1" x14ac:dyDescent="0.15">
      <c r="A2" s="16"/>
      <c r="B2" s="16"/>
      <c r="C2" s="16"/>
      <c r="D2" s="16"/>
      <c r="E2" s="16"/>
    </row>
    <row r="3" spans="1:5" ht="13.75" customHeight="1" x14ac:dyDescent="0.15">
      <c r="A3" s="16"/>
      <c r="B3" s="16"/>
      <c r="C3" s="16"/>
      <c r="D3" s="16"/>
      <c r="E3" s="16"/>
    </row>
    <row r="4" spans="1:5" ht="13.75" customHeight="1" x14ac:dyDescent="0.15">
      <c r="A4" s="16"/>
      <c r="B4" s="16"/>
      <c r="C4" s="16"/>
      <c r="D4" s="16"/>
      <c r="E4" s="16"/>
    </row>
    <row r="5" spans="1:5" ht="13.75" customHeight="1" x14ac:dyDescent="0.15">
      <c r="A5" s="16"/>
      <c r="B5" s="16"/>
      <c r="C5" s="16"/>
      <c r="D5" s="16"/>
      <c r="E5" s="16"/>
    </row>
    <row r="6" spans="1:5" ht="13.75" customHeight="1" x14ac:dyDescent="0.15">
      <c r="A6" s="16"/>
      <c r="B6" s="16"/>
      <c r="C6" s="16"/>
      <c r="D6" s="16"/>
      <c r="E6" s="16"/>
    </row>
    <row r="7" spans="1:5" ht="13.75" customHeight="1" x14ac:dyDescent="0.15">
      <c r="A7" s="16"/>
      <c r="B7" s="16"/>
      <c r="C7" s="16"/>
      <c r="D7" s="16"/>
      <c r="E7" s="16"/>
    </row>
    <row r="8" spans="1:5" ht="13.75" customHeight="1" x14ac:dyDescent="0.15">
      <c r="A8" s="16"/>
      <c r="B8" s="16"/>
      <c r="C8" s="16"/>
      <c r="D8" s="16"/>
      <c r="E8" s="16"/>
    </row>
    <row r="9" spans="1:5" ht="13.75" customHeight="1" x14ac:dyDescent="0.15">
      <c r="A9" s="16"/>
      <c r="B9" s="16"/>
      <c r="C9" s="16"/>
      <c r="D9" s="16"/>
      <c r="E9" s="16"/>
    </row>
    <row r="10" spans="1:5" ht="13.75" customHeight="1" x14ac:dyDescent="0.15">
      <c r="A10" s="16"/>
      <c r="B10" s="16"/>
      <c r="C10" s="16"/>
      <c r="D10" s="16"/>
      <c r="E10" s="16"/>
    </row>
  </sheetData>
  <pageMargins left="0.75" right="0.75" top="1" bottom="1" header="0.5" footer="0.5"/>
  <pageSetup orientation="portrait"/>
  <headerFooter>
    <oddHeader>&amp;L&amp;"Arial,Regular"&amp;10&amp;K000000Sheet15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79"/>
  <sheetViews>
    <sheetView showGridLines="0" workbookViewId="0"/>
  </sheetViews>
  <sheetFormatPr baseColWidth="10" defaultColWidth="10.83203125" defaultRowHeight="13" customHeight="1" x14ac:dyDescent="0.15"/>
  <cols>
    <col min="1" max="1" width="29.5" style="5" customWidth="1"/>
    <col min="2" max="2" width="7.33203125" style="5" customWidth="1"/>
    <col min="3" max="6" width="7.5" style="5" customWidth="1"/>
    <col min="7" max="7" width="7.33203125" style="5" customWidth="1"/>
    <col min="8" max="8" width="8.33203125" style="5" customWidth="1"/>
    <col min="9" max="9" width="7.6640625" style="5" customWidth="1"/>
    <col min="10" max="10" width="7.33203125" style="5" customWidth="1"/>
    <col min="11" max="11" width="9.6640625" style="5" customWidth="1"/>
    <col min="12" max="12" width="7.1640625" style="5" customWidth="1"/>
    <col min="13" max="13" width="37.5" style="5" customWidth="1"/>
    <col min="14" max="14" width="13.33203125" style="5" customWidth="1"/>
    <col min="15" max="15" width="11.6640625" style="5" customWidth="1"/>
    <col min="16" max="17" width="10.83203125" style="5" customWidth="1"/>
    <col min="18" max="16384" width="10.83203125" style="5"/>
  </cols>
  <sheetData>
    <row r="1" spans="1:16" ht="13.75" customHeight="1" x14ac:dyDescent="0.15">
      <c r="A1" s="66" t="s">
        <v>355</v>
      </c>
      <c r="B1" s="67" t="s">
        <v>356</v>
      </c>
      <c r="C1" s="67" t="s">
        <v>357</v>
      </c>
      <c r="D1" s="67" t="s">
        <v>358</v>
      </c>
      <c r="E1" s="67" t="s">
        <v>359</v>
      </c>
      <c r="F1" s="67" t="s">
        <v>360</v>
      </c>
      <c r="G1" s="67" t="s">
        <v>361</v>
      </c>
      <c r="H1" s="67" t="s">
        <v>362</v>
      </c>
      <c r="I1" s="67" t="s">
        <v>363</v>
      </c>
      <c r="J1" s="67" t="s">
        <v>364</v>
      </c>
      <c r="K1" s="68" t="s">
        <v>365</v>
      </c>
      <c r="L1" s="69" t="s">
        <v>366</v>
      </c>
      <c r="M1" s="70" t="s">
        <v>367</v>
      </c>
      <c r="N1" s="70" t="s">
        <v>368</v>
      </c>
      <c r="O1" s="70" t="s">
        <v>369</v>
      </c>
      <c r="P1" s="71" t="s">
        <v>370</v>
      </c>
    </row>
    <row r="2" spans="1:16" ht="13.75" customHeight="1" x14ac:dyDescent="0.15">
      <c r="A2" s="72" t="s">
        <v>39</v>
      </c>
      <c r="B2" s="73"/>
      <c r="C2" s="73"/>
      <c r="D2" s="73"/>
      <c r="E2" s="73"/>
      <c r="F2" s="73"/>
      <c r="G2" s="73"/>
      <c r="H2" s="73"/>
      <c r="I2" s="73"/>
      <c r="J2" s="73"/>
      <c r="K2" s="74">
        <f t="shared" ref="K2:K33" si="0">SUM(B2:J2)</f>
        <v>0</v>
      </c>
      <c r="L2" s="75">
        <v>1</v>
      </c>
      <c r="M2" s="76" t="s">
        <v>371</v>
      </c>
      <c r="N2" s="77">
        <v>2</v>
      </c>
      <c r="O2" s="78">
        <v>7.69230769230769E-2</v>
      </c>
      <c r="P2" s="55"/>
    </row>
    <row r="3" spans="1:16" ht="13.75" customHeight="1" x14ac:dyDescent="0.15">
      <c r="A3" s="79" t="s">
        <v>40</v>
      </c>
      <c r="B3" s="80"/>
      <c r="C3" s="80"/>
      <c r="D3" s="80"/>
      <c r="E3" s="80"/>
      <c r="F3" s="80"/>
      <c r="G3" s="80"/>
      <c r="H3" s="80"/>
      <c r="I3" s="80"/>
      <c r="J3" s="80"/>
      <c r="K3" s="74">
        <f t="shared" si="0"/>
        <v>0</v>
      </c>
      <c r="L3" s="81">
        <v>1</v>
      </c>
      <c r="M3" s="82">
        <v>1987</v>
      </c>
      <c r="N3" s="83">
        <v>1</v>
      </c>
      <c r="O3" s="84">
        <v>0</v>
      </c>
      <c r="P3" s="16"/>
    </row>
    <row r="4" spans="1:16" ht="13.75" customHeight="1" x14ac:dyDescent="0.15">
      <c r="A4" s="72" t="s">
        <v>42</v>
      </c>
      <c r="B4" s="73"/>
      <c r="C4" s="73"/>
      <c r="D4" s="73"/>
      <c r="E4" s="73"/>
      <c r="F4" s="73"/>
      <c r="G4" s="73"/>
      <c r="H4" s="73"/>
      <c r="I4" s="73"/>
      <c r="J4" s="73"/>
      <c r="K4" s="74">
        <f t="shared" si="0"/>
        <v>0</v>
      </c>
      <c r="L4" s="75">
        <v>16</v>
      </c>
      <c r="M4" s="76" t="s">
        <v>372</v>
      </c>
      <c r="N4" s="85">
        <v>35</v>
      </c>
      <c r="O4" s="86">
        <v>6.7307692307692299</v>
      </c>
      <c r="P4" s="55"/>
    </row>
    <row r="5" spans="1:16" ht="13.75" customHeight="1" x14ac:dyDescent="0.15">
      <c r="A5" s="79" t="s">
        <v>41</v>
      </c>
      <c r="B5" s="80"/>
      <c r="C5" s="80"/>
      <c r="D5" s="80"/>
      <c r="E5" s="80"/>
      <c r="F5" s="80"/>
      <c r="G5" s="80"/>
      <c r="H5" s="80"/>
      <c r="I5" s="80"/>
      <c r="J5" s="80"/>
      <c r="K5" s="74">
        <f t="shared" si="0"/>
        <v>0</v>
      </c>
      <c r="L5" s="87" t="s">
        <v>12</v>
      </c>
      <c r="M5" s="80"/>
      <c r="N5" s="83">
        <v>0</v>
      </c>
      <c r="O5" s="84">
        <v>0</v>
      </c>
      <c r="P5" s="16"/>
    </row>
    <row r="6" spans="1:16" ht="13.75" customHeight="1" x14ac:dyDescent="0.15">
      <c r="A6" s="72" t="s">
        <v>17</v>
      </c>
      <c r="B6" s="73"/>
      <c r="C6" s="73"/>
      <c r="D6" s="73"/>
      <c r="E6" s="73"/>
      <c r="F6" s="73"/>
      <c r="G6" s="73"/>
      <c r="H6" s="73"/>
      <c r="I6" s="73"/>
      <c r="J6" s="73"/>
      <c r="K6" s="74">
        <f t="shared" si="0"/>
        <v>0</v>
      </c>
      <c r="L6" s="75">
        <v>7</v>
      </c>
      <c r="M6" s="88">
        <v>1999</v>
      </c>
      <c r="N6" s="85">
        <v>3</v>
      </c>
      <c r="O6" s="86">
        <v>0.65384615384615397</v>
      </c>
      <c r="P6" s="55"/>
    </row>
    <row r="7" spans="1:16" ht="13.75" customHeight="1" x14ac:dyDescent="0.15">
      <c r="A7" s="79" t="s">
        <v>16</v>
      </c>
      <c r="B7" s="80"/>
      <c r="C7" s="80"/>
      <c r="D7" s="80"/>
      <c r="E7" s="80"/>
      <c r="F7" s="80"/>
      <c r="G7" s="80"/>
      <c r="H7" s="80"/>
      <c r="I7" s="80"/>
      <c r="J7" s="80"/>
      <c r="K7" s="74">
        <f t="shared" si="0"/>
        <v>0</v>
      </c>
      <c r="L7" s="81">
        <v>4</v>
      </c>
      <c r="M7" s="67" t="s">
        <v>373</v>
      </c>
      <c r="N7" s="83">
        <v>7</v>
      </c>
      <c r="O7" s="84">
        <v>0.65384615384615397</v>
      </c>
      <c r="P7" s="16"/>
    </row>
    <row r="8" spans="1:16" ht="13.75" customHeight="1" x14ac:dyDescent="0.15">
      <c r="A8" s="72" t="s">
        <v>374</v>
      </c>
      <c r="B8" s="73"/>
      <c r="C8" s="73"/>
      <c r="D8" s="73"/>
      <c r="E8" s="73"/>
      <c r="F8" s="73"/>
      <c r="G8" s="73"/>
      <c r="H8" s="73"/>
      <c r="I8" s="73"/>
      <c r="J8" s="73"/>
      <c r="K8" s="74">
        <f t="shared" si="0"/>
        <v>0</v>
      </c>
      <c r="L8" s="75">
        <v>1</v>
      </c>
      <c r="M8" s="76" t="s">
        <v>375</v>
      </c>
      <c r="N8" s="85">
        <v>2</v>
      </c>
      <c r="O8" s="86">
        <v>7.69230769230769E-2</v>
      </c>
      <c r="P8" s="55"/>
    </row>
    <row r="9" spans="1:16" ht="13.75" customHeight="1" x14ac:dyDescent="0.15">
      <c r="A9" s="79" t="s">
        <v>11</v>
      </c>
      <c r="B9" s="80"/>
      <c r="C9" s="80"/>
      <c r="D9" s="80"/>
      <c r="E9" s="80"/>
      <c r="F9" s="80"/>
      <c r="G9" s="80"/>
      <c r="H9" s="80"/>
      <c r="I9" s="80"/>
      <c r="J9" s="80"/>
      <c r="K9" s="74">
        <f t="shared" si="0"/>
        <v>0</v>
      </c>
      <c r="L9" s="81">
        <v>3</v>
      </c>
      <c r="M9" s="82">
        <v>2002</v>
      </c>
      <c r="N9" s="83">
        <v>5</v>
      </c>
      <c r="O9" s="84">
        <v>0.230769230769231</v>
      </c>
      <c r="P9" s="16"/>
    </row>
    <row r="10" spans="1:16" ht="13.75" customHeight="1" x14ac:dyDescent="0.15">
      <c r="A10" s="72" t="s">
        <v>15</v>
      </c>
      <c r="B10" s="73"/>
      <c r="C10" s="73"/>
      <c r="D10" s="73"/>
      <c r="E10" s="73"/>
      <c r="F10" s="73"/>
      <c r="G10" s="73"/>
      <c r="H10" s="73"/>
      <c r="I10" s="73"/>
      <c r="J10" s="73"/>
      <c r="K10" s="74">
        <f t="shared" si="0"/>
        <v>0</v>
      </c>
      <c r="L10" s="75">
        <v>5407</v>
      </c>
      <c r="M10" s="88">
        <v>2014</v>
      </c>
      <c r="N10" s="85">
        <v>33</v>
      </c>
      <c r="O10" s="86">
        <v>2521.8461538461502</v>
      </c>
      <c r="P10" s="55"/>
    </row>
    <row r="11" spans="1:16" ht="13.75" customHeight="1" x14ac:dyDescent="0.15">
      <c r="A11" s="79" t="s">
        <v>14</v>
      </c>
      <c r="B11" s="80"/>
      <c r="C11" s="80"/>
      <c r="D11" s="80"/>
      <c r="E11" s="80"/>
      <c r="F11" s="80"/>
      <c r="G11" s="80"/>
      <c r="H11" s="80"/>
      <c r="I11" s="80"/>
      <c r="J11" s="80"/>
      <c r="K11" s="74">
        <f t="shared" si="0"/>
        <v>0</v>
      </c>
      <c r="L11" s="81">
        <v>4</v>
      </c>
      <c r="M11" s="67" t="s">
        <v>376</v>
      </c>
      <c r="N11" s="83">
        <v>8</v>
      </c>
      <c r="O11" s="84">
        <v>0.76923076923076905</v>
      </c>
      <c r="P11" s="16"/>
    </row>
    <row r="12" spans="1:16" ht="13.75" customHeight="1" x14ac:dyDescent="0.15">
      <c r="A12" s="72" t="s">
        <v>22</v>
      </c>
      <c r="B12" s="73"/>
      <c r="C12" s="73"/>
      <c r="D12" s="73"/>
      <c r="E12" s="73"/>
      <c r="F12" s="73"/>
      <c r="G12" s="73"/>
      <c r="H12" s="73"/>
      <c r="I12" s="73"/>
      <c r="J12" s="73"/>
      <c r="K12" s="74">
        <f t="shared" si="0"/>
        <v>0</v>
      </c>
      <c r="L12" s="75">
        <v>15453</v>
      </c>
      <c r="M12" s="88">
        <v>1997</v>
      </c>
      <c r="N12" s="85">
        <v>42</v>
      </c>
      <c r="O12" s="86">
        <v>3420.0384615384601</v>
      </c>
      <c r="P12" s="55"/>
    </row>
    <row r="13" spans="1:16" ht="13.75" customHeight="1" x14ac:dyDescent="0.15">
      <c r="A13" s="79" t="s">
        <v>21</v>
      </c>
      <c r="B13" s="80"/>
      <c r="C13" s="80"/>
      <c r="D13" s="80"/>
      <c r="E13" s="80"/>
      <c r="F13" s="80"/>
      <c r="G13" s="80"/>
      <c r="H13" s="80"/>
      <c r="I13" s="80"/>
      <c r="J13" s="80"/>
      <c r="K13" s="74">
        <f t="shared" si="0"/>
        <v>0</v>
      </c>
      <c r="L13" s="81">
        <v>1187</v>
      </c>
      <c r="M13" s="82">
        <v>1990</v>
      </c>
      <c r="N13" s="83">
        <v>39</v>
      </c>
      <c r="O13" s="84">
        <v>191.42307692307699</v>
      </c>
      <c r="P13" s="16"/>
    </row>
    <row r="14" spans="1:16" ht="13.75" customHeight="1" x14ac:dyDescent="0.15">
      <c r="A14" s="72" t="s">
        <v>19</v>
      </c>
      <c r="B14" s="73"/>
      <c r="C14" s="73"/>
      <c r="D14" s="73"/>
      <c r="E14" s="73"/>
      <c r="F14" s="73"/>
      <c r="G14" s="73"/>
      <c r="H14" s="73"/>
      <c r="I14" s="73"/>
      <c r="J14" s="73"/>
      <c r="K14" s="74">
        <f t="shared" si="0"/>
        <v>0</v>
      </c>
      <c r="L14" s="75">
        <v>8</v>
      </c>
      <c r="M14" s="88">
        <v>1998</v>
      </c>
      <c r="N14" s="85">
        <v>5</v>
      </c>
      <c r="O14" s="86">
        <v>0.69230769230769196</v>
      </c>
      <c r="P14" s="55"/>
    </row>
    <row r="15" spans="1:16" ht="13.75" customHeight="1" x14ac:dyDescent="0.15">
      <c r="A15" s="79" t="s">
        <v>20</v>
      </c>
      <c r="B15" s="80"/>
      <c r="C15" s="80"/>
      <c r="D15" s="80"/>
      <c r="E15" s="80"/>
      <c r="F15" s="80"/>
      <c r="G15" s="80"/>
      <c r="H15" s="80"/>
      <c r="I15" s="80"/>
      <c r="J15" s="80"/>
      <c r="K15" s="74">
        <f t="shared" si="0"/>
        <v>0</v>
      </c>
      <c r="L15" s="81">
        <v>1</v>
      </c>
      <c r="M15" s="82">
        <v>2009</v>
      </c>
      <c r="N15" s="83">
        <v>3</v>
      </c>
      <c r="O15" s="84">
        <v>0.115384615384615</v>
      </c>
      <c r="P15" s="16"/>
    </row>
    <row r="16" spans="1:16" ht="13.75" customHeight="1" x14ac:dyDescent="0.15">
      <c r="A16" s="72" t="s">
        <v>25</v>
      </c>
      <c r="B16" s="73"/>
      <c r="C16" s="73"/>
      <c r="D16" s="73"/>
      <c r="E16" s="73"/>
      <c r="F16" s="73"/>
      <c r="G16" s="73"/>
      <c r="H16" s="73"/>
      <c r="I16" s="73"/>
      <c r="J16" s="73"/>
      <c r="K16" s="74">
        <f t="shared" si="0"/>
        <v>0</v>
      </c>
      <c r="L16" s="75">
        <v>5</v>
      </c>
      <c r="M16" s="88">
        <v>1998</v>
      </c>
      <c r="N16" s="85">
        <v>8</v>
      </c>
      <c r="O16" s="86">
        <v>0.57692307692307698</v>
      </c>
      <c r="P16" s="55"/>
    </row>
    <row r="17" spans="1:16" ht="13.75" customHeight="1" x14ac:dyDescent="0.15">
      <c r="A17" s="79" t="s">
        <v>24</v>
      </c>
      <c r="B17" s="80"/>
      <c r="C17" s="80"/>
      <c r="D17" s="80"/>
      <c r="E17" s="80"/>
      <c r="F17" s="80"/>
      <c r="G17" s="80"/>
      <c r="H17" s="80"/>
      <c r="I17" s="80"/>
      <c r="J17" s="80"/>
      <c r="K17" s="74">
        <f t="shared" si="0"/>
        <v>0</v>
      </c>
      <c r="L17" s="81">
        <v>25</v>
      </c>
      <c r="M17" s="82">
        <v>1999</v>
      </c>
      <c r="N17" s="83">
        <v>15</v>
      </c>
      <c r="O17" s="84">
        <v>2.4230769230769198</v>
      </c>
      <c r="P17" s="16"/>
    </row>
    <row r="18" spans="1:16" ht="13.75" customHeight="1" x14ac:dyDescent="0.15">
      <c r="A18" s="72" t="s">
        <v>23</v>
      </c>
      <c r="B18" s="73"/>
      <c r="C18" s="73"/>
      <c r="D18" s="73"/>
      <c r="E18" s="73"/>
      <c r="F18" s="73"/>
      <c r="G18" s="73"/>
      <c r="H18" s="73"/>
      <c r="I18" s="73"/>
      <c r="J18" s="73"/>
      <c r="K18" s="74">
        <f t="shared" si="0"/>
        <v>0</v>
      </c>
      <c r="L18" s="75">
        <v>1</v>
      </c>
      <c r="M18" s="76" t="s">
        <v>377</v>
      </c>
      <c r="N18" s="85">
        <v>3</v>
      </c>
      <c r="O18" s="86">
        <v>0.115384615384615</v>
      </c>
      <c r="P18" s="55"/>
    </row>
    <row r="19" spans="1:16" ht="13.75" customHeight="1" x14ac:dyDescent="0.15">
      <c r="A19" s="79" t="s">
        <v>18</v>
      </c>
      <c r="B19" s="80"/>
      <c r="C19" s="80"/>
      <c r="D19" s="80"/>
      <c r="E19" s="80"/>
      <c r="F19" s="80"/>
      <c r="G19" s="80"/>
      <c r="H19" s="80"/>
      <c r="I19" s="80"/>
      <c r="J19" s="80"/>
      <c r="K19" s="74">
        <f t="shared" si="0"/>
        <v>0</v>
      </c>
      <c r="L19" s="81">
        <v>3</v>
      </c>
      <c r="M19" s="82">
        <v>1994</v>
      </c>
      <c r="N19" s="83">
        <v>10</v>
      </c>
      <c r="O19" s="84">
        <v>0.5</v>
      </c>
      <c r="P19" s="16"/>
    </row>
    <row r="20" spans="1:16" ht="13.75" customHeight="1" x14ac:dyDescent="0.15">
      <c r="A20" s="72" t="s">
        <v>27</v>
      </c>
      <c r="B20" s="73"/>
      <c r="C20" s="73"/>
      <c r="D20" s="73"/>
      <c r="E20" s="73"/>
      <c r="F20" s="73"/>
      <c r="G20" s="73"/>
      <c r="H20" s="73"/>
      <c r="I20" s="73"/>
      <c r="J20" s="73"/>
      <c r="K20" s="74">
        <f t="shared" si="0"/>
        <v>0</v>
      </c>
      <c r="L20" s="75">
        <v>1</v>
      </c>
      <c r="M20" s="76" t="s">
        <v>378</v>
      </c>
      <c r="N20" s="85">
        <v>2</v>
      </c>
      <c r="O20" s="86">
        <v>3.8461538461538498E-2</v>
      </c>
      <c r="P20" s="55"/>
    </row>
    <row r="21" spans="1:16" ht="13.75" customHeight="1" x14ac:dyDescent="0.15">
      <c r="A21" s="79" t="s">
        <v>28</v>
      </c>
      <c r="B21" s="80"/>
      <c r="C21" s="80"/>
      <c r="D21" s="80"/>
      <c r="E21" s="80"/>
      <c r="F21" s="80"/>
      <c r="G21" s="80"/>
      <c r="H21" s="80"/>
      <c r="I21" s="80"/>
      <c r="J21" s="80"/>
      <c r="K21" s="74">
        <f t="shared" si="0"/>
        <v>0</v>
      </c>
      <c r="L21" s="81">
        <v>1</v>
      </c>
      <c r="M21" s="82">
        <v>1999</v>
      </c>
      <c r="N21" s="83">
        <v>2</v>
      </c>
      <c r="O21" s="84">
        <v>7.69230769230769E-2</v>
      </c>
      <c r="P21" s="16"/>
    </row>
    <row r="22" spans="1:16" ht="13.75" customHeight="1" x14ac:dyDescent="0.15">
      <c r="A22" s="72" t="s">
        <v>26</v>
      </c>
      <c r="B22" s="73"/>
      <c r="C22" s="73"/>
      <c r="D22" s="73"/>
      <c r="E22" s="73"/>
      <c r="F22" s="73"/>
      <c r="G22" s="73"/>
      <c r="H22" s="73"/>
      <c r="I22" s="73"/>
      <c r="J22" s="73"/>
      <c r="K22" s="74">
        <f t="shared" si="0"/>
        <v>0</v>
      </c>
      <c r="L22" s="89" t="s">
        <v>12</v>
      </c>
      <c r="M22" s="88">
        <v>2004</v>
      </c>
      <c r="N22" s="85">
        <v>0</v>
      </c>
      <c r="O22" s="86">
        <v>0</v>
      </c>
      <c r="P22" s="55"/>
    </row>
    <row r="23" spans="1:16" ht="13.75" customHeight="1" x14ac:dyDescent="0.15">
      <c r="A23" s="79" t="s">
        <v>30</v>
      </c>
      <c r="B23" s="80"/>
      <c r="C23" s="80"/>
      <c r="D23" s="80"/>
      <c r="E23" s="80"/>
      <c r="F23" s="80"/>
      <c r="G23" s="80"/>
      <c r="H23" s="80"/>
      <c r="I23" s="80"/>
      <c r="J23" s="80"/>
      <c r="K23" s="74">
        <f t="shared" si="0"/>
        <v>0</v>
      </c>
      <c r="L23" s="81">
        <v>16</v>
      </c>
      <c r="M23" s="82">
        <v>2011</v>
      </c>
      <c r="N23" s="90">
        <v>0</v>
      </c>
      <c r="O23" s="91">
        <v>0</v>
      </c>
      <c r="P23" s="16"/>
    </row>
    <row r="24" spans="1:16" ht="13.75" customHeight="1" x14ac:dyDescent="0.15">
      <c r="A24" s="79" t="s">
        <v>34</v>
      </c>
      <c r="B24" s="80"/>
      <c r="C24" s="80"/>
      <c r="D24" s="80"/>
      <c r="E24" s="80"/>
      <c r="F24" s="80"/>
      <c r="G24" s="80"/>
      <c r="H24" s="80"/>
      <c r="I24" s="80"/>
      <c r="J24" s="80"/>
      <c r="K24" s="74">
        <f t="shared" si="0"/>
        <v>0</v>
      </c>
      <c r="L24" s="92"/>
      <c r="M24" s="80"/>
      <c r="N24" s="93">
        <v>15</v>
      </c>
      <c r="O24" s="94">
        <v>1.57692307692308</v>
      </c>
      <c r="P24" s="16"/>
    </row>
    <row r="25" spans="1:16" ht="13.75" customHeight="1" x14ac:dyDescent="0.15">
      <c r="A25" s="72" t="s">
        <v>32</v>
      </c>
      <c r="B25" s="73"/>
      <c r="C25" s="73"/>
      <c r="D25" s="73"/>
      <c r="E25" s="73"/>
      <c r="F25" s="73"/>
      <c r="G25" s="73"/>
      <c r="H25" s="73"/>
      <c r="I25" s="73"/>
      <c r="J25" s="73"/>
      <c r="K25" s="74">
        <f t="shared" si="0"/>
        <v>0</v>
      </c>
      <c r="L25" s="75">
        <v>414</v>
      </c>
      <c r="M25" s="88">
        <v>1992</v>
      </c>
      <c r="N25" s="85">
        <v>33</v>
      </c>
      <c r="O25" s="86">
        <v>56.615384615384599</v>
      </c>
      <c r="P25" s="55"/>
    </row>
    <row r="26" spans="1:16" ht="13.75" customHeight="1" x14ac:dyDescent="0.15">
      <c r="A26" s="79" t="s">
        <v>379</v>
      </c>
      <c r="B26" s="80"/>
      <c r="C26" s="80"/>
      <c r="D26" s="80"/>
      <c r="E26" s="80"/>
      <c r="F26" s="80"/>
      <c r="G26" s="80"/>
      <c r="H26" s="80"/>
      <c r="I26" s="80"/>
      <c r="J26" s="80"/>
      <c r="K26" s="74">
        <f t="shared" si="0"/>
        <v>0</v>
      </c>
      <c r="L26" s="81">
        <v>1</v>
      </c>
      <c r="M26" s="67" t="s">
        <v>380</v>
      </c>
      <c r="N26" s="83">
        <v>4</v>
      </c>
      <c r="O26" s="84">
        <v>0.15384615384615399</v>
      </c>
      <c r="P26" s="16"/>
    </row>
    <row r="27" spans="1:16" ht="13.75" customHeight="1" x14ac:dyDescent="0.15">
      <c r="A27" s="72" t="s">
        <v>31</v>
      </c>
      <c r="B27" s="73"/>
      <c r="C27" s="73"/>
      <c r="D27" s="73"/>
      <c r="E27" s="73"/>
      <c r="F27" s="73"/>
      <c r="G27" s="73"/>
      <c r="H27" s="73"/>
      <c r="I27" s="73"/>
      <c r="J27" s="73"/>
      <c r="K27" s="74">
        <f t="shared" si="0"/>
        <v>0</v>
      </c>
      <c r="L27" s="75">
        <v>13</v>
      </c>
      <c r="M27" s="88">
        <v>2001</v>
      </c>
      <c r="N27" s="85">
        <v>13</v>
      </c>
      <c r="O27" s="86">
        <v>1</v>
      </c>
      <c r="P27" s="55"/>
    </row>
    <row r="28" spans="1:16" ht="13.75" customHeight="1" x14ac:dyDescent="0.15">
      <c r="A28" s="79" t="s">
        <v>54</v>
      </c>
      <c r="B28" s="80"/>
      <c r="C28" s="80"/>
      <c r="D28" s="80"/>
      <c r="E28" s="80"/>
      <c r="F28" s="80"/>
      <c r="G28" s="80"/>
      <c r="H28" s="80"/>
      <c r="I28" s="80"/>
      <c r="J28" s="80"/>
      <c r="K28" s="74">
        <f t="shared" si="0"/>
        <v>0</v>
      </c>
      <c r="L28" s="81">
        <v>1</v>
      </c>
      <c r="M28" s="82">
        <v>1997</v>
      </c>
      <c r="N28" s="83">
        <v>1</v>
      </c>
      <c r="O28" s="84">
        <v>3.8461538461538498E-2</v>
      </c>
      <c r="P28" s="16"/>
    </row>
    <row r="29" spans="1:16" ht="13.75" customHeight="1" x14ac:dyDescent="0.15">
      <c r="A29" s="72" t="s">
        <v>55</v>
      </c>
      <c r="B29" s="73"/>
      <c r="C29" s="73"/>
      <c r="D29" s="73"/>
      <c r="E29" s="73"/>
      <c r="F29" s="73"/>
      <c r="G29" s="73"/>
      <c r="H29" s="73"/>
      <c r="I29" s="73"/>
      <c r="J29" s="73"/>
      <c r="K29" s="74">
        <f t="shared" si="0"/>
        <v>0</v>
      </c>
      <c r="L29" s="75">
        <v>1</v>
      </c>
      <c r="M29" s="88">
        <v>2011</v>
      </c>
      <c r="N29" s="85">
        <v>1</v>
      </c>
      <c r="O29" s="86">
        <v>3.8461538461538498E-2</v>
      </c>
      <c r="P29" s="55"/>
    </row>
    <row r="30" spans="1:16" ht="13.75" customHeight="1" x14ac:dyDescent="0.15">
      <c r="A30" s="79" t="s">
        <v>56</v>
      </c>
      <c r="B30" s="80"/>
      <c r="C30" s="80"/>
      <c r="D30" s="80"/>
      <c r="E30" s="80"/>
      <c r="F30" s="80"/>
      <c r="G30" s="80"/>
      <c r="H30" s="80"/>
      <c r="I30" s="80"/>
      <c r="J30" s="80"/>
      <c r="K30" s="74">
        <f t="shared" si="0"/>
        <v>0</v>
      </c>
      <c r="L30" s="81">
        <v>46</v>
      </c>
      <c r="M30" s="82">
        <v>2011</v>
      </c>
      <c r="N30" s="83">
        <v>2</v>
      </c>
      <c r="O30" s="84">
        <v>2.3461538461538498</v>
      </c>
      <c r="P30" s="16"/>
    </row>
    <row r="31" spans="1:16" ht="13.75" customHeight="1" x14ac:dyDescent="0.15">
      <c r="A31" s="72" t="s">
        <v>57</v>
      </c>
      <c r="B31" s="73"/>
      <c r="C31" s="73"/>
      <c r="D31" s="73"/>
      <c r="E31" s="73"/>
      <c r="F31" s="73"/>
      <c r="G31" s="73"/>
      <c r="H31" s="73"/>
      <c r="I31" s="73"/>
      <c r="J31" s="73"/>
      <c r="K31" s="74">
        <f t="shared" si="0"/>
        <v>0</v>
      </c>
      <c r="L31" s="75">
        <v>3</v>
      </c>
      <c r="M31" s="88">
        <v>2011</v>
      </c>
      <c r="N31" s="85">
        <v>3</v>
      </c>
      <c r="O31" s="86">
        <v>0.15384615384615399</v>
      </c>
      <c r="P31" s="55"/>
    </row>
    <row r="32" spans="1:16" ht="13.75" customHeight="1" x14ac:dyDescent="0.15">
      <c r="A32" s="79" t="s">
        <v>59</v>
      </c>
      <c r="B32" s="80"/>
      <c r="C32" s="80"/>
      <c r="D32" s="80"/>
      <c r="E32" s="80"/>
      <c r="F32" s="80"/>
      <c r="G32" s="80"/>
      <c r="H32" s="80"/>
      <c r="I32" s="80"/>
      <c r="J32" s="80"/>
      <c r="K32" s="74">
        <f t="shared" si="0"/>
        <v>0</v>
      </c>
      <c r="L32" s="81">
        <v>2</v>
      </c>
      <c r="M32" s="82">
        <v>1978</v>
      </c>
      <c r="N32" s="90">
        <v>3</v>
      </c>
      <c r="O32" s="91">
        <v>3.8461538461538498E-2</v>
      </c>
      <c r="P32" s="16"/>
    </row>
    <row r="33" spans="1:16" ht="13.75" customHeight="1" x14ac:dyDescent="0.15">
      <c r="A33" s="79" t="s">
        <v>58</v>
      </c>
      <c r="B33" s="80"/>
      <c r="C33" s="80"/>
      <c r="D33" s="80"/>
      <c r="E33" s="80"/>
      <c r="F33" s="80"/>
      <c r="G33" s="80"/>
      <c r="H33" s="80"/>
      <c r="I33" s="80"/>
      <c r="J33" s="80"/>
      <c r="K33" s="74">
        <f t="shared" si="0"/>
        <v>0</v>
      </c>
      <c r="L33" s="92"/>
      <c r="M33" s="80"/>
      <c r="N33" s="93">
        <v>0</v>
      </c>
      <c r="O33" s="94">
        <v>0</v>
      </c>
      <c r="P33" s="16"/>
    </row>
    <row r="34" spans="1:16" ht="13.75" customHeight="1" x14ac:dyDescent="0.15">
      <c r="A34" s="72" t="s">
        <v>60</v>
      </c>
      <c r="B34" s="73"/>
      <c r="C34" s="73"/>
      <c r="D34" s="73"/>
      <c r="E34" s="73"/>
      <c r="F34" s="73"/>
      <c r="G34" s="73"/>
      <c r="H34" s="73"/>
      <c r="I34" s="73"/>
      <c r="J34" s="73"/>
      <c r="K34" s="74">
        <f t="shared" ref="K34:K65" si="1">SUM(B34:J34)</f>
        <v>0</v>
      </c>
      <c r="L34" s="75">
        <v>2</v>
      </c>
      <c r="M34" s="88">
        <v>1991</v>
      </c>
      <c r="N34" s="85">
        <v>2</v>
      </c>
      <c r="O34" s="86">
        <v>7.69230769230769E-2</v>
      </c>
      <c r="P34" s="55"/>
    </row>
    <row r="35" spans="1:16" ht="13.75" customHeight="1" x14ac:dyDescent="0.15">
      <c r="A35" s="79" t="s">
        <v>61</v>
      </c>
      <c r="B35" s="80"/>
      <c r="C35" s="80"/>
      <c r="D35" s="80"/>
      <c r="E35" s="80"/>
      <c r="F35" s="80"/>
      <c r="G35" s="80"/>
      <c r="H35" s="80"/>
      <c r="I35" s="80"/>
      <c r="J35" s="80"/>
      <c r="K35" s="74">
        <f t="shared" si="1"/>
        <v>0</v>
      </c>
      <c r="L35" s="81">
        <v>7971</v>
      </c>
      <c r="M35" s="82">
        <v>2011</v>
      </c>
      <c r="N35" s="83">
        <v>39</v>
      </c>
      <c r="O35" s="84">
        <v>1043.4615384615399</v>
      </c>
      <c r="P35" s="16"/>
    </row>
    <row r="36" spans="1:16" ht="13.75" customHeight="1" x14ac:dyDescent="0.15">
      <c r="A36" s="72" t="s">
        <v>62</v>
      </c>
      <c r="B36" s="73"/>
      <c r="C36" s="73"/>
      <c r="D36" s="73"/>
      <c r="E36" s="73"/>
      <c r="F36" s="73"/>
      <c r="G36" s="73"/>
      <c r="H36" s="73"/>
      <c r="I36" s="73"/>
      <c r="J36" s="73"/>
      <c r="K36" s="74">
        <f t="shared" si="1"/>
        <v>0</v>
      </c>
      <c r="L36" s="75">
        <v>571</v>
      </c>
      <c r="M36" s="88">
        <v>2006</v>
      </c>
      <c r="N36" s="85">
        <v>47</v>
      </c>
      <c r="O36" s="86">
        <v>134.69230769230799</v>
      </c>
      <c r="P36" s="55"/>
    </row>
    <row r="37" spans="1:16" ht="13.75" customHeight="1" x14ac:dyDescent="0.15">
      <c r="A37" s="79" t="s">
        <v>66</v>
      </c>
      <c r="B37" s="80"/>
      <c r="C37" s="80"/>
      <c r="D37" s="80"/>
      <c r="E37" s="80"/>
      <c r="F37" s="80"/>
      <c r="G37" s="80"/>
      <c r="H37" s="80"/>
      <c r="I37" s="80"/>
      <c r="J37" s="80"/>
      <c r="K37" s="74">
        <f t="shared" si="1"/>
        <v>0</v>
      </c>
      <c r="L37" s="81">
        <v>2</v>
      </c>
      <c r="M37" s="82">
        <v>2002</v>
      </c>
      <c r="N37" s="83">
        <v>3</v>
      </c>
      <c r="O37" s="84">
        <v>0.15384615384615399</v>
      </c>
      <c r="P37" s="16"/>
    </row>
    <row r="38" spans="1:16" ht="13.75" customHeight="1" x14ac:dyDescent="0.15">
      <c r="A38" s="72" t="s">
        <v>64</v>
      </c>
      <c r="B38" s="73"/>
      <c r="C38" s="73"/>
      <c r="D38" s="73"/>
      <c r="E38" s="73"/>
      <c r="F38" s="73"/>
      <c r="G38" s="73"/>
      <c r="H38" s="73"/>
      <c r="I38" s="73"/>
      <c r="J38" s="73"/>
      <c r="K38" s="74">
        <f t="shared" si="1"/>
        <v>0</v>
      </c>
      <c r="L38" s="75">
        <v>1</v>
      </c>
      <c r="M38" s="76" t="s">
        <v>381</v>
      </c>
      <c r="N38" s="85">
        <v>4</v>
      </c>
      <c r="O38" s="86">
        <v>0.15384615384615399</v>
      </c>
      <c r="P38" s="55"/>
    </row>
    <row r="39" spans="1:16" ht="13.75" customHeight="1" x14ac:dyDescent="0.15">
      <c r="A39" s="79" t="s">
        <v>63</v>
      </c>
      <c r="B39" s="80"/>
      <c r="C39" s="80"/>
      <c r="D39" s="80"/>
      <c r="E39" s="80"/>
      <c r="F39" s="80"/>
      <c r="G39" s="80"/>
      <c r="H39" s="80"/>
      <c r="I39" s="80"/>
      <c r="J39" s="80"/>
      <c r="K39" s="74">
        <f t="shared" si="1"/>
        <v>0</v>
      </c>
      <c r="L39" s="81">
        <v>1</v>
      </c>
      <c r="M39" s="82">
        <v>1989</v>
      </c>
      <c r="N39" s="83">
        <v>2</v>
      </c>
      <c r="O39" s="84">
        <v>7.69230769230769E-2</v>
      </c>
      <c r="P39" s="16"/>
    </row>
    <row r="40" spans="1:16" ht="13.75" customHeight="1" x14ac:dyDescent="0.15">
      <c r="A40" s="72" t="s">
        <v>65</v>
      </c>
      <c r="B40" s="73"/>
      <c r="C40" s="73"/>
      <c r="D40" s="73"/>
      <c r="E40" s="73"/>
      <c r="F40" s="73"/>
      <c r="G40" s="73"/>
      <c r="H40" s="73"/>
      <c r="I40" s="73"/>
      <c r="J40" s="73"/>
      <c r="K40" s="74">
        <f t="shared" si="1"/>
        <v>0</v>
      </c>
      <c r="L40" s="75">
        <v>1</v>
      </c>
      <c r="M40" s="88">
        <v>1995</v>
      </c>
      <c r="N40" s="85">
        <v>2</v>
      </c>
      <c r="O40" s="86">
        <v>7.69230769230769E-2</v>
      </c>
      <c r="P40" s="55"/>
    </row>
    <row r="41" spans="1:16" ht="13.75" customHeight="1" x14ac:dyDescent="0.15">
      <c r="A41" s="79" t="s">
        <v>67</v>
      </c>
      <c r="B41" s="80"/>
      <c r="C41" s="80"/>
      <c r="D41" s="80"/>
      <c r="E41" s="80"/>
      <c r="F41" s="80"/>
      <c r="G41" s="80"/>
      <c r="H41" s="80"/>
      <c r="I41" s="80"/>
      <c r="J41" s="80"/>
      <c r="K41" s="74">
        <f t="shared" si="1"/>
        <v>0</v>
      </c>
      <c r="L41" s="81">
        <v>11</v>
      </c>
      <c r="M41" s="82">
        <v>1996</v>
      </c>
      <c r="N41" s="83">
        <v>19</v>
      </c>
      <c r="O41" s="84">
        <v>2.0769230769230802</v>
      </c>
      <c r="P41" s="16"/>
    </row>
    <row r="42" spans="1:16" ht="13.75" customHeight="1" x14ac:dyDescent="0.15">
      <c r="A42" s="72" t="s">
        <v>43</v>
      </c>
      <c r="B42" s="73"/>
      <c r="C42" s="73"/>
      <c r="D42" s="73"/>
      <c r="E42" s="73"/>
      <c r="F42" s="73"/>
      <c r="G42" s="73"/>
      <c r="H42" s="73"/>
      <c r="I42" s="73"/>
      <c r="J42" s="73"/>
      <c r="K42" s="74">
        <f t="shared" si="1"/>
        <v>0</v>
      </c>
      <c r="L42" s="75">
        <v>1</v>
      </c>
      <c r="M42" s="88">
        <v>2007</v>
      </c>
      <c r="N42" s="85">
        <v>1</v>
      </c>
      <c r="O42" s="86">
        <v>3.8461538461538498E-2</v>
      </c>
      <c r="P42" s="55"/>
    </row>
    <row r="43" spans="1:16" ht="13.75" customHeight="1" x14ac:dyDescent="0.15">
      <c r="A43" s="79" t="s">
        <v>44</v>
      </c>
      <c r="B43" s="80"/>
      <c r="C43" s="80"/>
      <c r="D43" s="80"/>
      <c r="E43" s="80"/>
      <c r="F43" s="80"/>
      <c r="G43" s="80"/>
      <c r="H43" s="80"/>
      <c r="I43" s="80"/>
      <c r="J43" s="80"/>
      <c r="K43" s="74">
        <f t="shared" si="1"/>
        <v>0</v>
      </c>
      <c r="L43" s="81">
        <v>6</v>
      </c>
      <c r="M43" s="67" t="s">
        <v>382</v>
      </c>
      <c r="N43" s="83">
        <v>11</v>
      </c>
      <c r="O43" s="84">
        <v>1.3076923076923099</v>
      </c>
      <c r="P43" s="16"/>
    </row>
    <row r="44" spans="1:16" ht="13.75" customHeight="1" x14ac:dyDescent="0.15">
      <c r="A44" s="72" t="s">
        <v>45</v>
      </c>
      <c r="B44" s="73"/>
      <c r="C44" s="73"/>
      <c r="D44" s="73"/>
      <c r="E44" s="73"/>
      <c r="F44" s="73"/>
      <c r="G44" s="73"/>
      <c r="H44" s="73"/>
      <c r="I44" s="73"/>
      <c r="J44" s="73"/>
      <c r="K44" s="74">
        <f t="shared" si="1"/>
        <v>0</v>
      </c>
      <c r="L44" s="75">
        <v>11</v>
      </c>
      <c r="M44" s="88">
        <v>2011</v>
      </c>
      <c r="N44" s="85">
        <v>32</v>
      </c>
      <c r="O44" s="86">
        <v>2.6153846153846199</v>
      </c>
      <c r="P44" s="55"/>
    </row>
    <row r="45" spans="1:16" ht="13.75" customHeight="1" x14ac:dyDescent="0.15">
      <c r="A45" s="79" t="s">
        <v>46</v>
      </c>
      <c r="B45" s="80"/>
      <c r="C45" s="80"/>
      <c r="D45" s="80"/>
      <c r="E45" s="80"/>
      <c r="F45" s="80"/>
      <c r="G45" s="80"/>
      <c r="H45" s="80"/>
      <c r="I45" s="80"/>
      <c r="J45" s="80"/>
      <c r="K45" s="74">
        <f t="shared" si="1"/>
        <v>0</v>
      </c>
      <c r="L45" s="81">
        <v>11</v>
      </c>
      <c r="M45" s="82">
        <v>1997</v>
      </c>
      <c r="N45" s="83">
        <v>38</v>
      </c>
      <c r="O45" s="84">
        <v>4.3461538461538503</v>
      </c>
      <c r="P45" s="16"/>
    </row>
    <row r="46" spans="1:16" ht="13.75" customHeight="1" x14ac:dyDescent="0.15">
      <c r="A46" s="72" t="s">
        <v>48</v>
      </c>
      <c r="B46" s="73"/>
      <c r="C46" s="73"/>
      <c r="D46" s="73"/>
      <c r="E46" s="73"/>
      <c r="F46" s="73"/>
      <c r="G46" s="73"/>
      <c r="H46" s="73"/>
      <c r="I46" s="73"/>
      <c r="J46" s="73"/>
      <c r="K46" s="74">
        <f t="shared" si="1"/>
        <v>0</v>
      </c>
      <c r="L46" s="75">
        <v>14</v>
      </c>
      <c r="M46" s="88">
        <v>2010</v>
      </c>
      <c r="N46" s="85">
        <v>39</v>
      </c>
      <c r="O46" s="86">
        <v>4.7307692307692299</v>
      </c>
      <c r="P46" s="55"/>
    </row>
    <row r="47" spans="1:16" ht="13.75" customHeight="1" x14ac:dyDescent="0.15">
      <c r="A47" s="79" t="s">
        <v>49</v>
      </c>
      <c r="B47" s="80"/>
      <c r="C47" s="80"/>
      <c r="D47" s="80"/>
      <c r="E47" s="80"/>
      <c r="F47" s="80"/>
      <c r="G47" s="80"/>
      <c r="H47" s="80"/>
      <c r="I47" s="80"/>
      <c r="J47" s="80"/>
      <c r="K47" s="74">
        <f t="shared" si="1"/>
        <v>0</v>
      </c>
      <c r="L47" s="81">
        <v>2</v>
      </c>
      <c r="M47" s="82">
        <v>1983</v>
      </c>
      <c r="N47" s="83">
        <v>17</v>
      </c>
      <c r="O47" s="84">
        <v>0.46153846153846201</v>
      </c>
      <c r="P47" s="16"/>
    </row>
    <row r="48" spans="1:16" ht="13.75" customHeight="1" x14ac:dyDescent="0.15">
      <c r="A48" s="72" t="s">
        <v>50</v>
      </c>
      <c r="B48" s="73"/>
      <c r="C48" s="73"/>
      <c r="D48" s="73"/>
      <c r="E48" s="73"/>
      <c r="F48" s="73"/>
      <c r="G48" s="73"/>
      <c r="H48" s="73"/>
      <c r="I48" s="73"/>
      <c r="J48" s="73"/>
      <c r="K48" s="74">
        <f t="shared" si="1"/>
        <v>0</v>
      </c>
      <c r="L48" s="75">
        <v>1</v>
      </c>
      <c r="M48" s="76" t="s">
        <v>383</v>
      </c>
      <c r="N48" s="85">
        <v>7</v>
      </c>
      <c r="O48" s="86">
        <v>0.19230769230769201</v>
      </c>
      <c r="P48" s="55"/>
    </row>
    <row r="49" spans="1:16" ht="13.75" customHeight="1" x14ac:dyDescent="0.15">
      <c r="A49" s="79" t="s">
        <v>51</v>
      </c>
      <c r="B49" s="80"/>
      <c r="C49" s="80"/>
      <c r="D49" s="80"/>
      <c r="E49" s="80"/>
      <c r="F49" s="80"/>
      <c r="G49" s="80"/>
      <c r="H49" s="80"/>
      <c r="I49" s="80"/>
      <c r="J49" s="80"/>
      <c r="K49" s="74">
        <f t="shared" si="1"/>
        <v>0</v>
      </c>
      <c r="L49" s="81">
        <v>78</v>
      </c>
      <c r="M49" s="82">
        <v>2014</v>
      </c>
      <c r="N49" s="83">
        <v>64</v>
      </c>
      <c r="O49" s="84">
        <v>46.846153846153797</v>
      </c>
      <c r="P49" s="16"/>
    </row>
    <row r="50" spans="1:16" ht="13.75" customHeight="1" x14ac:dyDescent="0.15">
      <c r="A50" s="72" t="s">
        <v>52</v>
      </c>
      <c r="B50" s="73"/>
      <c r="C50" s="73"/>
      <c r="D50" s="73"/>
      <c r="E50" s="73"/>
      <c r="F50" s="73"/>
      <c r="G50" s="73"/>
      <c r="H50" s="73"/>
      <c r="I50" s="73"/>
      <c r="J50" s="73"/>
      <c r="K50" s="74">
        <f t="shared" si="1"/>
        <v>0</v>
      </c>
      <c r="L50" s="75">
        <v>23</v>
      </c>
      <c r="M50" s="88">
        <v>1989</v>
      </c>
      <c r="N50" s="85">
        <v>59</v>
      </c>
      <c r="O50" s="86">
        <v>9.1538461538461497</v>
      </c>
      <c r="P50" s="55"/>
    </row>
    <row r="51" spans="1:16" ht="13.75" customHeight="1" x14ac:dyDescent="0.15">
      <c r="A51" s="79" t="s">
        <v>85</v>
      </c>
      <c r="B51" s="80"/>
      <c r="C51" s="80"/>
      <c r="D51" s="80"/>
      <c r="E51" s="80"/>
      <c r="F51" s="80"/>
      <c r="G51" s="80"/>
      <c r="H51" s="80"/>
      <c r="I51" s="80"/>
      <c r="J51" s="80"/>
      <c r="K51" s="74">
        <f t="shared" si="1"/>
        <v>0</v>
      </c>
      <c r="L51" s="81">
        <v>37</v>
      </c>
      <c r="M51" s="82">
        <v>1991</v>
      </c>
      <c r="N51" s="83">
        <v>56</v>
      </c>
      <c r="O51" s="84">
        <v>9.3461538461538503</v>
      </c>
      <c r="P51" s="16"/>
    </row>
    <row r="52" spans="1:16" ht="13.75" customHeight="1" x14ac:dyDescent="0.15">
      <c r="A52" s="72" t="s">
        <v>86</v>
      </c>
      <c r="B52" s="73"/>
      <c r="C52" s="73"/>
      <c r="D52" s="73"/>
      <c r="E52" s="73"/>
      <c r="F52" s="73"/>
      <c r="G52" s="73"/>
      <c r="H52" s="73"/>
      <c r="I52" s="73"/>
      <c r="J52" s="73"/>
      <c r="K52" s="74">
        <f t="shared" si="1"/>
        <v>0</v>
      </c>
      <c r="L52" s="75">
        <v>1</v>
      </c>
      <c r="M52" s="76" t="s">
        <v>384</v>
      </c>
      <c r="N52" s="85">
        <v>9</v>
      </c>
      <c r="O52" s="86">
        <v>0.34615384615384598</v>
      </c>
      <c r="P52" s="55"/>
    </row>
    <row r="53" spans="1:16" ht="13.75" customHeight="1" x14ac:dyDescent="0.15">
      <c r="A53" s="79" t="s">
        <v>87</v>
      </c>
      <c r="B53" s="80"/>
      <c r="C53" s="80"/>
      <c r="D53" s="80"/>
      <c r="E53" s="80"/>
      <c r="F53" s="80"/>
      <c r="G53" s="80"/>
      <c r="H53" s="80"/>
      <c r="I53" s="80"/>
      <c r="J53" s="80"/>
      <c r="K53" s="74">
        <f t="shared" si="1"/>
        <v>0</v>
      </c>
      <c r="L53" s="81">
        <v>1</v>
      </c>
      <c r="M53" s="67" t="s">
        <v>385</v>
      </c>
      <c r="N53" s="83">
        <v>2</v>
      </c>
      <c r="O53" s="84">
        <v>0</v>
      </c>
      <c r="P53" s="16"/>
    </row>
    <row r="54" spans="1:16" ht="13.75" customHeight="1" x14ac:dyDescent="0.15">
      <c r="A54" s="72" t="s">
        <v>37</v>
      </c>
      <c r="B54" s="73"/>
      <c r="C54" s="73"/>
      <c r="D54" s="73"/>
      <c r="E54" s="73"/>
      <c r="F54" s="73"/>
      <c r="G54" s="73"/>
      <c r="H54" s="73"/>
      <c r="I54" s="73"/>
      <c r="J54" s="73"/>
      <c r="K54" s="74">
        <f t="shared" si="1"/>
        <v>0</v>
      </c>
      <c r="L54" s="75">
        <v>10</v>
      </c>
      <c r="M54" s="76" t="s">
        <v>386</v>
      </c>
      <c r="N54" s="85">
        <v>64</v>
      </c>
      <c r="O54" s="86">
        <v>2.9615384615384599</v>
      </c>
      <c r="P54" s="55"/>
    </row>
    <row r="55" spans="1:16" ht="13.75" customHeight="1" x14ac:dyDescent="0.15">
      <c r="A55" s="79" t="s">
        <v>35</v>
      </c>
      <c r="B55" s="80"/>
      <c r="C55" s="80"/>
      <c r="D55" s="80"/>
      <c r="E55" s="80"/>
      <c r="F55" s="80"/>
      <c r="G55" s="80"/>
      <c r="H55" s="80"/>
      <c r="I55" s="80"/>
      <c r="J55" s="80"/>
      <c r="K55" s="74">
        <f t="shared" si="1"/>
        <v>0</v>
      </c>
      <c r="L55" s="81">
        <v>17</v>
      </c>
      <c r="M55" s="82">
        <v>2000</v>
      </c>
      <c r="N55" s="83">
        <v>2</v>
      </c>
      <c r="O55" s="84">
        <v>0.73076923076923095</v>
      </c>
      <c r="P55" s="16"/>
    </row>
    <row r="56" spans="1:16" ht="13.75" customHeight="1" x14ac:dyDescent="0.15">
      <c r="A56" s="72" t="s">
        <v>36</v>
      </c>
      <c r="B56" s="73"/>
      <c r="C56" s="73"/>
      <c r="D56" s="73"/>
      <c r="E56" s="73"/>
      <c r="F56" s="73"/>
      <c r="G56" s="73"/>
      <c r="H56" s="73"/>
      <c r="I56" s="73"/>
      <c r="J56" s="73"/>
      <c r="K56" s="74">
        <f t="shared" si="1"/>
        <v>0</v>
      </c>
      <c r="L56" s="75">
        <v>35</v>
      </c>
      <c r="M56" s="88">
        <v>1946</v>
      </c>
      <c r="N56" s="85">
        <v>38</v>
      </c>
      <c r="O56" s="86">
        <v>1.57692307692308</v>
      </c>
      <c r="P56" s="55"/>
    </row>
    <row r="57" spans="1:16" ht="13.75" customHeight="1" x14ac:dyDescent="0.15">
      <c r="A57" s="79" t="s">
        <v>38</v>
      </c>
      <c r="B57" s="80"/>
      <c r="C57" s="80"/>
      <c r="D57" s="80"/>
      <c r="E57" s="80"/>
      <c r="F57" s="80"/>
      <c r="G57" s="80"/>
      <c r="H57" s="80"/>
      <c r="I57" s="80"/>
      <c r="J57" s="80"/>
      <c r="K57" s="74">
        <f t="shared" si="1"/>
        <v>0</v>
      </c>
      <c r="L57" s="81">
        <v>124</v>
      </c>
      <c r="M57" s="82">
        <v>2010</v>
      </c>
      <c r="N57" s="83">
        <v>24</v>
      </c>
      <c r="O57" s="84">
        <v>25.115384615384599</v>
      </c>
      <c r="P57" s="16"/>
    </row>
    <row r="58" spans="1:16" ht="13.75" customHeight="1" x14ac:dyDescent="0.15">
      <c r="A58" s="72" t="s">
        <v>68</v>
      </c>
      <c r="B58" s="73"/>
      <c r="C58" s="73"/>
      <c r="D58" s="73"/>
      <c r="E58" s="73"/>
      <c r="F58" s="73"/>
      <c r="G58" s="73"/>
      <c r="H58" s="73"/>
      <c r="I58" s="73"/>
      <c r="J58" s="73"/>
      <c r="K58" s="74">
        <f t="shared" si="1"/>
        <v>0</v>
      </c>
      <c r="L58" s="75">
        <v>1139</v>
      </c>
      <c r="M58" s="88">
        <v>1999</v>
      </c>
      <c r="N58" s="85">
        <v>54</v>
      </c>
      <c r="O58" s="86">
        <v>467.80769230769198</v>
      </c>
      <c r="P58" s="55"/>
    </row>
    <row r="59" spans="1:16" ht="13.75" customHeight="1" x14ac:dyDescent="0.15">
      <c r="A59" s="79" t="s">
        <v>69</v>
      </c>
      <c r="B59" s="80"/>
      <c r="C59" s="80"/>
      <c r="D59" s="80"/>
      <c r="E59" s="80"/>
      <c r="F59" s="80"/>
      <c r="G59" s="80"/>
      <c r="H59" s="80"/>
      <c r="I59" s="80"/>
      <c r="J59" s="80"/>
      <c r="K59" s="74">
        <f t="shared" si="1"/>
        <v>0</v>
      </c>
      <c r="L59" s="81">
        <v>762</v>
      </c>
      <c r="M59" s="67" t="s">
        <v>387</v>
      </c>
      <c r="N59" s="83">
        <v>56</v>
      </c>
      <c r="O59" s="84">
        <v>447.038461538462</v>
      </c>
      <c r="P59" s="16"/>
    </row>
    <row r="60" spans="1:16" ht="13.75" customHeight="1" x14ac:dyDescent="0.15">
      <c r="A60" s="72" t="s">
        <v>75</v>
      </c>
      <c r="B60" s="73"/>
      <c r="C60" s="73"/>
      <c r="D60" s="73"/>
      <c r="E60" s="73"/>
      <c r="F60" s="73"/>
      <c r="G60" s="73"/>
      <c r="H60" s="73"/>
      <c r="I60" s="73"/>
      <c r="J60" s="73"/>
      <c r="K60" s="74">
        <f t="shared" si="1"/>
        <v>0</v>
      </c>
      <c r="L60" s="75">
        <v>1</v>
      </c>
      <c r="M60" s="76" t="s">
        <v>388</v>
      </c>
      <c r="N60" s="85">
        <v>6</v>
      </c>
      <c r="O60" s="86">
        <v>0.115384615384615</v>
      </c>
      <c r="P60" s="55"/>
    </row>
    <row r="61" spans="1:16" ht="13.75" customHeight="1" x14ac:dyDescent="0.15">
      <c r="A61" s="79" t="s">
        <v>74</v>
      </c>
      <c r="B61" s="80"/>
      <c r="C61" s="80"/>
      <c r="D61" s="80"/>
      <c r="E61" s="80"/>
      <c r="F61" s="80"/>
      <c r="G61" s="80"/>
      <c r="H61" s="80"/>
      <c r="I61" s="80"/>
      <c r="J61" s="80"/>
      <c r="K61" s="74">
        <f t="shared" si="1"/>
        <v>0</v>
      </c>
      <c r="L61" s="81">
        <v>4</v>
      </c>
      <c r="M61" s="82">
        <v>1993</v>
      </c>
      <c r="N61" s="83">
        <v>13</v>
      </c>
      <c r="O61" s="84">
        <v>0.65384615384615397</v>
      </c>
      <c r="P61" s="16"/>
    </row>
    <row r="62" spans="1:16" ht="13.75" customHeight="1" x14ac:dyDescent="0.15">
      <c r="A62" s="72" t="s">
        <v>71</v>
      </c>
      <c r="B62" s="73"/>
      <c r="C62" s="73"/>
      <c r="D62" s="73"/>
      <c r="E62" s="73"/>
      <c r="F62" s="73"/>
      <c r="G62" s="73"/>
      <c r="H62" s="73"/>
      <c r="I62" s="73"/>
      <c r="J62" s="73"/>
      <c r="K62" s="74">
        <f t="shared" si="1"/>
        <v>0</v>
      </c>
      <c r="L62" s="75">
        <v>10</v>
      </c>
      <c r="M62" s="88">
        <v>1993</v>
      </c>
      <c r="N62" s="85">
        <v>44</v>
      </c>
      <c r="O62" s="86">
        <v>3.8461538461538498</v>
      </c>
      <c r="P62" s="55"/>
    </row>
    <row r="63" spans="1:16" ht="13.75" customHeight="1" x14ac:dyDescent="0.15">
      <c r="A63" s="79" t="s">
        <v>73</v>
      </c>
      <c r="B63" s="80"/>
      <c r="C63" s="80"/>
      <c r="D63" s="80"/>
      <c r="E63" s="80"/>
      <c r="F63" s="80"/>
      <c r="G63" s="80"/>
      <c r="H63" s="80"/>
      <c r="I63" s="80"/>
      <c r="J63" s="80"/>
      <c r="K63" s="74">
        <f t="shared" si="1"/>
        <v>0</v>
      </c>
      <c r="L63" s="81">
        <v>1</v>
      </c>
      <c r="M63" s="82">
        <v>1995</v>
      </c>
      <c r="N63" s="83">
        <v>1</v>
      </c>
      <c r="O63" s="84">
        <v>3.8461538461538498E-2</v>
      </c>
      <c r="P63" s="16"/>
    </row>
    <row r="64" spans="1:16" ht="13.75" customHeight="1" x14ac:dyDescent="0.15">
      <c r="A64" s="72" t="s">
        <v>70</v>
      </c>
      <c r="B64" s="73"/>
      <c r="C64" s="73"/>
      <c r="D64" s="73"/>
      <c r="E64" s="73"/>
      <c r="F64" s="73"/>
      <c r="G64" s="73"/>
      <c r="H64" s="73"/>
      <c r="I64" s="73"/>
      <c r="J64" s="73"/>
      <c r="K64" s="74">
        <f t="shared" si="1"/>
        <v>0</v>
      </c>
      <c r="L64" s="75">
        <v>28</v>
      </c>
      <c r="M64" s="88">
        <v>1993</v>
      </c>
      <c r="N64" s="85">
        <v>31</v>
      </c>
      <c r="O64" s="86">
        <v>11.192307692307701</v>
      </c>
      <c r="P64" s="55"/>
    </row>
    <row r="65" spans="1:16" ht="13.75" customHeight="1" x14ac:dyDescent="0.15">
      <c r="A65" s="79" t="s">
        <v>76</v>
      </c>
      <c r="B65" s="80"/>
      <c r="C65" s="80"/>
      <c r="D65" s="80"/>
      <c r="E65" s="80"/>
      <c r="F65" s="80"/>
      <c r="G65" s="80"/>
      <c r="H65" s="80"/>
      <c r="I65" s="80"/>
      <c r="J65" s="80"/>
      <c r="K65" s="74">
        <f t="shared" si="1"/>
        <v>0</v>
      </c>
      <c r="L65" s="81">
        <v>1</v>
      </c>
      <c r="M65" s="67" t="s">
        <v>389</v>
      </c>
      <c r="N65" s="90">
        <v>2</v>
      </c>
      <c r="O65" s="91">
        <v>0</v>
      </c>
      <c r="P65" s="16"/>
    </row>
    <row r="66" spans="1:16" ht="13.75" customHeight="1" x14ac:dyDescent="0.15">
      <c r="A66" s="79" t="s">
        <v>72</v>
      </c>
      <c r="B66" s="80"/>
      <c r="C66" s="80"/>
      <c r="D66" s="80"/>
      <c r="E66" s="80"/>
      <c r="F66" s="80"/>
      <c r="G66" s="80"/>
      <c r="H66" s="80"/>
      <c r="I66" s="80"/>
      <c r="J66" s="80"/>
      <c r="K66" s="74">
        <f t="shared" ref="K66:K97" si="2">SUM(B66:J66)</f>
        <v>0</v>
      </c>
      <c r="L66" s="81">
        <v>5</v>
      </c>
      <c r="M66" s="82">
        <v>1949</v>
      </c>
      <c r="N66" s="93">
        <v>2</v>
      </c>
      <c r="O66" s="94">
        <v>0</v>
      </c>
      <c r="P66" s="16"/>
    </row>
    <row r="67" spans="1:16" ht="13.75" customHeight="1" x14ac:dyDescent="0.15">
      <c r="A67" s="72" t="s">
        <v>77</v>
      </c>
      <c r="B67" s="73"/>
      <c r="C67" s="73"/>
      <c r="D67" s="73"/>
      <c r="E67" s="73"/>
      <c r="F67" s="73"/>
      <c r="G67" s="73"/>
      <c r="H67" s="73"/>
      <c r="I67" s="73"/>
      <c r="J67" s="73"/>
      <c r="K67" s="74">
        <f t="shared" si="2"/>
        <v>0</v>
      </c>
      <c r="L67" s="75">
        <v>11</v>
      </c>
      <c r="M67" s="88">
        <v>2010</v>
      </c>
      <c r="N67" s="85">
        <v>42</v>
      </c>
      <c r="O67" s="86">
        <v>3.1923076923076898</v>
      </c>
      <c r="P67" s="55"/>
    </row>
    <row r="68" spans="1:16" ht="13.75" customHeight="1" x14ac:dyDescent="0.15">
      <c r="A68" s="79" t="s">
        <v>79</v>
      </c>
      <c r="B68" s="80"/>
      <c r="C68" s="80"/>
      <c r="D68" s="80"/>
      <c r="E68" s="80"/>
      <c r="F68" s="80"/>
      <c r="G68" s="80"/>
      <c r="H68" s="80"/>
      <c r="I68" s="80"/>
      <c r="J68" s="80"/>
      <c r="K68" s="74">
        <f t="shared" si="2"/>
        <v>0</v>
      </c>
      <c r="L68" s="81">
        <v>22</v>
      </c>
      <c r="M68" s="67" t="s">
        <v>390</v>
      </c>
      <c r="N68" s="83">
        <v>22</v>
      </c>
      <c r="O68" s="84">
        <v>7.0384615384615401</v>
      </c>
      <c r="P68" s="16"/>
    </row>
    <row r="69" spans="1:16" ht="13.75" customHeight="1" x14ac:dyDescent="0.15">
      <c r="A69" s="72" t="s">
        <v>83</v>
      </c>
      <c r="B69" s="73"/>
      <c r="C69" s="73"/>
      <c r="D69" s="73"/>
      <c r="E69" s="73"/>
      <c r="F69" s="73"/>
      <c r="G69" s="73"/>
      <c r="H69" s="73"/>
      <c r="I69" s="73"/>
      <c r="J69" s="73"/>
      <c r="K69" s="74">
        <f t="shared" si="2"/>
        <v>0</v>
      </c>
      <c r="L69" s="75">
        <v>12</v>
      </c>
      <c r="M69" s="88">
        <v>2007</v>
      </c>
      <c r="N69" s="85">
        <v>30</v>
      </c>
      <c r="O69" s="86">
        <v>2.5</v>
      </c>
      <c r="P69" s="55"/>
    </row>
    <row r="70" spans="1:16" ht="13.75" customHeight="1" x14ac:dyDescent="0.15">
      <c r="A70" s="79" t="s">
        <v>78</v>
      </c>
      <c r="B70" s="80"/>
      <c r="C70" s="80"/>
      <c r="D70" s="80"/>
      <c r="E70" s="80"/>
      <c r="F70" s="80"/>
      <c r="G70" s="80"/>
      <c r="H70" s="80"/>
      <c r="I70" s="80"/>
      <c r="J70" s="80"/>
      <c r="K70" s="74">
        <f t="shared" si="2"/>
        <v>0</v>
      </c>
      <c r="L70" s="81">
        <v>1</v>
      </c>
      <c r="M70" s="67" t="s">
        <v>391</v>
      </c>
      <c r="N70" s="83">
        <v>3</v>
      </c>
      <c r="O70" s="84">
        <v>0.115384615384615</v>
      </c>
      <c r="P70" s="16"/>
    </row>
    <row r="71" spans="1:16" ht="13.75" customHeight="1" x14ac:dyDescent="0.15">
      <c r="A71" s="72" t="s">
        <v>80</v>
      </c>
      <c r="B71" s="73"/>
      <c r="C71" s="73"/>
      <c r="D71" s="73"/>
      <c r="E71" s="73"/>
      <c r="F71" s="73"/>
      <c r="G71" s="73"/>
      <c r="H71" s="73"/>
      <c r="I71" s="73"/>
      <c r="J71" s="73"/>
      <c r="K71" s="74">
        <f t="shared" si="2"/>
        <v>0</v>
      </c>
      <c r="L71" s="75">
        <v>1</v>
      </c>
      <c r="M71" s="88">
        <v>1989</v>
      </c>
      <c r="N71" s="85">
        <v>2</v>
      </c>
      <c r="O71" s="86">
        <v>7.69230769230769E-2</v>
      </c>
      <c r="P71" s="55"/>
    </row>
    <row r="72" spans="1:16" ht="13.75" customHeight="1" x14ac:dyDescent="0.15">
      <c r="A72" s="79" t="s">
        <v>81</v>
      </c>
      <c r="B72" s="80"/>
      <c r="C72" s="80"/>
      <c r="D72" s="80"/>
      <c r="E72" s="80"/>
      <c r="F72" s="80"/>
      <c r="G72" s="80"/>
      <c r="H72" s="80"/>
      <c r="I72" s="80"/>
      <c r="J72" s="80"/>
      <c r="K72" s="74">
        <f t="shared" si="2"/>
        <v>0</v>
      </c>
      <c r="L72" s="81">
        <v>110</v>
      </c>
      <c r="M72" s="82">
        <v>2010</v>
      </c>
      <c r="N72" s="83">
        <v>78</v>
      </c>
      <c r="O72" s="84">
        <v>61.5</v>
      </c>
      <c r="P72" s="16"/>
    </row>
    <row r="73" spans="1:16" ht="13.75" customHeight="1" x14ac:dyDescent="0.15">
      <c r="A73" s="72" t="s">
        <v>82</v>
      </c>
      <c r="B73" s="73"/>
      <c r="C73" s="73"/>
      <c r="D73" s="73"/>
      <c r="E73" s="73"/>
      <c r="F73" s="73"/>
      <c r="G73" s="73"/>
      <c r="H73" s="73"/>
      <c r="I73" s="73"/>
      <c r="J73" s="73"/>
      <c r="K73" s="74">
        <f t="shared" si="2"/>
        <v>0</v>
      </c>
      <c r="L73" s="75">
        <v>25</v>
      </c>
      <c r="M73" s="76" t="s">
        <v>392</v>
      </c>
      <c r="N73" s="85">
        <v>67</v>
      </c>
      <c r="O73" s="86">
        <v>13.7307692307692</v>
      </c>
      <c r="P73" s="55"/>
    </row>
    <row r="74" spans="1:16" ht="13.75" customHeight="1" x14ac:dyDescent="0.15">
      <c r="A74" s="79" t="s">
        <v>84</v>
      </c>
      <c r="B74" s="80"/>
      <c r="C74" s="80"/>
      <c r="D74" s="80"/>
      <c r="E74" s="80"/>
      <c r="F74" s="80"/>
      <c r="G74" s="80"/>
      <c r="H74" s="80"/>
      <c r="I74" s="80"/>
      <c r="J74" s="80"/>
      <c r="K74" s="74">
        <f t="shared" si="2"/>
        <v>0</v>
      </c>
      <c r="L74" s="81">
        <v>6</v>
      </c>
      <c r="M74" s="82">
        <v>2008</v>
      </c>
      <c r="N74" s="83">
        <v>23</v>
      </c>
      <c r="O74" s="84">
        <v>1.65384615384615</v>
      </c>
      <c r="P74" s="16"/>
    </row>
    <row r="75" spans="1:16" ht="13.75" customHeight="1" x14ac:dyDescent="0.15">
      <c r="A75" s="72" t="s">
        <v>95</v>
      </c>
      <c r="B75" s="73"/>
      <c r="C75" s="73"/>
      <c r="D75" s="73"/>
      <c r="E75" s="73"/>
      <c r="F75" s="73"/>
      <c r="G75" s="73"/>
      <c r="H75" s="73"/>
      <c r="I75" s="73"/>
      <c r="J75" s="73"/>
      <c r="K75" s="74">
        <f t="shared" si="2"/>
        <v>0</v>
      </c>
      <c r="L75" s="75">
        <v>1395</v>
      </c>
      <c r="M75" s="88">
        <v>2013</v>
      </c>
      <c r="N75" s="85">
        <v>43</v>
      </c>
      <c r="O75" s="86">
        <v>141.269230769231</v>
      </c>
      <c r="P75" s="55"/>
    </row>
    <row r="76" spans="1:16" ht="13.75" customHeight="1" x14ac:dyDescent="0.15">
      <c r="A76" s="79" t="s">
        <v>91</v>
      </c>
      <c r="B76" s="80"/>
      <c r="C76" s="80"/>
      <c r="D76" s="80"/>
      <c r="E76" s="80"/>
      <c r="F76" s="80"/>
      <c r="G76" s="80"/>
      <c r="H76" s="80"/>
      <c r="I76" s="80"/>
      <c r="J76" s="80"/>
      <c r="K76" s="74">
        <f t="shared" si="2"/>
        <v>0</v>
      </c>
      <c r="L76" s="81">
        <v>355</v>
      </c>
      <c r="M76" s="82">
        <v>2005</v>
      </c>
      <c r="N76" s="83">
        <v>75</v>
      </c>
      <c r="O76" s="84">
        <v>207.61538461538501</v>
      </c>
      <c r="P76" s="16"/>
    </row>
    <row r="77" spans="1:16" ht="13.75" customHeight="1" x14ac:dyDescent="0.15">
      <c r="A77" s="72" t="s">
        <v>92</v>
      </c>
      <c r="B77" s="73"/>
      <c r="C77" s="73"/>
      <c r="D77" s="73"/>
      <c r="E77" s="73"/>
      <c r="F77" s="73"/>
      <c r="G77" s="73"/>
      <c r="H77" s="73"/>
      <c r="I77" s="73"/>
      <c r="J77" s="73"/>
      <c r="K77" s="74">
        <f t="shared" si="2"/>
        <v>0</v>
      </c>
      <c r="L77" s="75">
        <v>1</v>
      </c>
      <c r="M77" s="88">
        <v>1990</v>
      </c>
      <c r="N77" s="85">
        <v>1</v>
      </c>
      <c r="O77" s="86">
        <v>3.8461538461538498E-2</v>
      </c>
      <c r="P77" s="55"/>
    </row>
    <row r="78" spans="1:16" ht="13.75" customHeight="1" x14ac:dyDescent="0.15">
      <c r="A78" s="79" t="s">
        <v>93</v>
      </c>
      <c r="B78" s="80"/>
      <c r="C78" s="80"/>
      <c r="D78" s="80"/>
      <c r="E78" s="80"/>
      <c r="F78" s="80"/>
      <c r="G78" s="80"/>
      <c r="H78" s="80"/>
      <c r="I78" s="80"/>
      <c r="J78" s="80"/>
      <c r="K78" s="74">
        <f t="shared" si="2"/>
        <v>0</v>
      </c>
      <c r="L78" s="81">
        <v>87087</v>
      </c>
      <c r="M78" s="82">
        <v>2011</v>
      </c>
      <c r="N78" s="90">
        <v>69</v>
      </c>
      <c r="O78" s="91">
        <v>20341.9230769231</v>
      </c>
      <c r="P78" s="16"/>
    </row>
    <row r="79" spans="1:16" ht="13.75" customHeight="1" x14ac:dyDescent="0.15">
      <c r="A79" s="79" t="s">
        <v>94</v>
      </c>
      <c r="B79" s="80"/>
      <c r="C79" s="80"/>
      <c r="D79" s="80"/>
      <c r="E79" s="80"/>
      <c r="F79" s="80"/>
      <c r="G79" s="80"/>
      <c r="H79" s="80"/>
      <c r="I79" s="80"/>
      <c r="J79" s="80"/>
      <c r="K79" s="74">
        <f t="shared" si="2"/>
        <v>0</v>
      </c>
      <c r="L79" s="87" t="s">
        <v>12</v>
      </c>
      <c r="M79" s="82">
        <v>2010</v>
      </c>
      <c r="N79" s="93">
        <v>0</v>
      </c>
      <c r="O79" s="94">
        <v>0</v>
      </c>
      <c r="P79" s="16"/>
    </row>
    <row r="80" spans="1:16" ht="13.75" customHeight="1" x14ac:dyDescent="0.15">
      <c r="A80" s="72" t="s">
        <v>98</v>
      </c>
      <c r="B80" s="73"/>
      <c r="C80" s="73"/>
      <c r="D80" s="73"/>
      <c r="E80" s="73"/>
      <c r="F80" s="73"/>
      <c r="G80" s="73"/>
      <c r="H80" s="73"/>
      <c r="I80" s="73"/>
      <c r="J80" s="73"/>
      <c r="K80" s="74">
        <f t="shared" si="2"/>
        <v>0</v>
      </c>
      <c r="L80" s="75">
        <v>3</v>
      </c>
      <c r="M80" s="88">
        <v>1993</v>
      </c>
      <c r="N80" s="85">
        <v>2</v>
      </c>
      <c r="O80" s="86">
        <v>0.115384615384615</v>
      </c>
      <c r="P80" s="55"/>
    </row>
    <row r="81" spans="1:16" ht="13.75" customHeight="1" x14ac:dyDescent="0.15">
      <c r="A81" s="79" t="s">
        <v>96</v>
      </c>
      <c r="B81" s="80"/>
      <c r="C81" s="80"/>
      <c r="D81" s="80"/>
      <c r="E81" s="80"/>
      <c r="F81" s="80"/>
      <c r="G81" s="80"/>
      <c r="H81" s="80"/>
      <c r="I81" s="80"/>
      <c r="J81" s="80"/>
      <c r="K81" s="74">
        <f t="shared" si="2"/>
        <v>0</v>
      </c>
      <c r="L81" s="81">
        <v>498</v>
      </c>
      <c r="M81" s="82">
        <v>1994</v>
      </c>
      <c r="N81" s="83">
        <v>79</v>
      </c>
      <c r="O81" s="84">
        <v>342.269230769231</v>
      </c>
      <c r="P81" s="16"/>
    </row>
    <row r="82" spans="1:16" ht="13.75" customHeight="1" x14ac:dyDescent="0.15">
      <c r="A82" s="72" t="s">
        <v>97</v>
      </c>
      <c r="B82" s="73"/>
      <c r="C82" s="73"/>
      <c r="D82" s="73"/>
      <c r="E82" s="73"/>
      <c r="F82" s="73"/>
      <c r="G82" s="73"/>
      <c r="H82" s="73"/>
      <c r="I82" s="73"/>
      <c r="J82" s="73"/>
      <c r="K82" s="74">
        <f t="shared" si="2"/>
        <v>0</v>
      </c>
      <c r="L82" s="75">
        <v>3</v>
      </c>
      <c r="M82" s="88">
        <v>1972</v>
      </c>
      <c r="N82" s="85">
        <v>2</v>
      </c>
      <c r="O82" s="86">
        <v>0</v>
      </c>
      <c r="P82" s="55"/>
    </row>
    <row r="83" spans="1:16" ht="13.75" customHeight="1" x14ac:dyDescent="0.15">
      <c r="A83" s="79" t="s">
        <v>101</v>
      </c>
      <c r="B83" s="80"/>
      <c r="C83" s="80"/>
      <c r="D83" s="80"/>
      <c r="E83" s="80"/>
      <c r="F83" s="80"/>
      <c r="G83" s="80"/>
      <c r="H83" s="80"/>
      <c r="I83" s="80"/>
      <c r="J83" s="80"/>
      <c r="K83" s="74">
        <f t="shared" si="2"/>
        <v>0</v>
      </c>
      <c r="L83" s="81">
        <v>18</v>
      </c>
      <c r="M83" s="82">
        <v>1995</v>
      </c>
      <c r="N83" s="83">
        <v>59</v>
      </c>
      <c r="O83" s="84">
        <v>7.5</v>
      </c>
      <c r="P83" s="16"/>
    </row>
    <row r="84" spans="1:16" ht="13.75" customHeight="1" x14ac:dyDescent="0.15">
      <c r="A84" s="72" t="s">
        <v>100</v>
      </c>
      <c r="B84" s="73"/>
      <c r="C84" s="73"/>
      <c r="D84" s="73"/>
      <c r="E84" s="73"/>
      <c r="F84" s="73"/>
      <c r="G84" s="73"/>
      <c r="H84" s="73"/>
      <c r="I84" s="73"/>
      <c r="J84" s="73"/>
      <c r="K84" s="74">
        <f t="shared" si="2"/>
        <v>0</v>
      </c>
      <c r="L84" s="75">
        <v>99</v>
      </c>
      <c r="M84" s="88">
        <v>2010</v>
      </c>
      <c r="N84" s="85">
        <v>71</v>
      </c>
      <c r="O84" s="86">
        <v>44.846153846153797</v>
      </c>
      <c r="P84" s="55"/>
    </row>
    <row r="85" spans="1:16" ht="13.75" customHeight="1" x14ac:dyDescent="0.15">
      <c r="A85" s="79" t="s">
        <v>99</v>
      </c>
      <c r="B85" s="80"/>
      <c r="C85" s="80"/>
      <c r="D85" s="80"/>
      <c r="E85" s="80"/>
      <c r="F85" s="80"/>
      <c r="G85" s="80"/>
      <c r="H85" s="80"/>
      <c r="I85" s="80"/>
      <c r="J85" s="80"/>
      <c r="K85" s="74">
        <f t="shared" si="2"/>
        <v>0</v>
      </c>
      <c r="L85" s="81">
        <v>58</v>
      </c>
      <c r="M85" s="82">
        <v>2003</v>
      </c>
      <c r="N85" s="83">
        <v>49</v>
      </c>
      <c r="O85" s="84">
        <v>17.653846153846199</v>
      </c>
      <c r="P85" s="16"/>
    </row>
    <row r="86" spans="1:16" ht="13.75" customHeight="1" x14ac:dyDescent="0.15">
      <c r="A86" s="72" t="s">
        <v>104</v>
      </c>
      <c r="B86" s="73"/>
      <c r="C86" s="73"/>
      <c r="D86" s="73"/>
      <c r="E86" s="73"/>
      <c r="F86" s="73"/>
      <c r="G86" s="73"/>
      <c r="H86" s="73"/>
      <c r="I86" s="73"/>
      <c r="J86" s="73"/>
      <c r="K86" s="74">
        <f t="shared" si="2"/>
        <v>0</v>
      </c>
      <c r="L86" s="75">
        <v>1</v>
      </c>
      <c r="M86" s="88">
        <v>2005</v>
      </c>
      <c r="N86" s="85">
        <v>1</v>
      </c>
      <c r="O86" s="86">
        <v>3.8461538461538498E-2</v>
      </c>
      <c r="P86" s="55"/>
    </row>
    <row r="87" spans="1:16" ht="13.75" customHeight="1" x14ac:dyDescent="0.15">
      <c r="A87" s="79" t="s">
        <v>103</v>
      </c>
      <c r="B87" s="80"/>
      <c r="C87" s="80"/>
      <c r="D87" s="80"/>
      <c r="E87" s="80"/>
      <c r="F87" s="80"/>
      <c r="G87" s="80"/>
      <c r="H87" s="80"/>
      <c r="I87" s="80"/>
      <c r="J87" s="80"/>
      <c r="K87" s="74">
        <f t="shared" si="2"/>
        <v>0</v>
      </c>
      <c r="L87" s="81">
        <v>4</v>
      </c>
      <c r="M87" s="67" t="s">
        <v>393</v>
      </c>
      <c r="N87" s="83">
        <v>34</v>
      </c>
      <c r="O87" s="84">
        <v>2</v>
      </c>
      <c r="P87" s="16"/>
    </row>
    <row r="88" spans="1:16" ht="13.75" customHeight="1" x14ac:dyDescent="0.15">
      <c r="A88" s="72" t="s">
        <v>105</v>
      </c>
      <c r="B88" s="73"/>
      <c r="C88" s="73"/>
      <c r="D88" s="73"/>
      <c r="E88" s="73"/>
      <c r="F88" s="73"/>
      <c r="G88" s="73"/>
      <c r="H88" s="73"/>
      <c r="I88" s="73"/>
      <c r="J88" s="73"/>
      <c r="K88" s="74">
        <f t="shared" si="2"/>
        <v>0</v>
      </c>
      <c r="L88" s="75">
        <v>4</v>
      </c>
      <c r="M88" s="88">
        <v>2012</v>
      </c>
      <c r="N88" s="85">
        <v>9</v>
      </c>
      <c r="O88" s="86">
        <v>0.5</v>
      </c>
      <c r="P88" s="55"/>
    </row>
    <row r="89" spans="1:16" ht="13.75" customHeight="1" x14ac:dyDescent="0.15">
      <c r="A89" s="79" t="s">
        <v>106</v>
      </c>
      <c r="B89" s="80"/>
      <c r="C89" s="80"/>
      <c r="D89" s="80"/>
      <c r="E89" s="80"/>
      <c r="F89" s="80"/>
      <c r="G89" s="80"/>
      <c r="H89" s="80"/>
      <c r="I89" s="80"/>
      <c r="J89" s="80"/>
      <c r="K89" s="74">
        <f t="shared" si="2"/>
        <v>0</v>
      </c>
      <c r="L89" s="81">
        <v>103</v>
      </c>
      <c r="M89" s="82">
        <v>1943</v>
      </c>
      <c r="N89" s="83">
        <v>75</v>
      </c>
      <c r="O89" s="84">
        <v>20.576923076923102</v>
      </c>
      <c r="P89" s="16"/>
    </row>
    <row r="90" spans="1:16" ht="13.75" customHeight="1" x14ac:dyDescent="0.15">
      <c r="A90" s="72" t="s">
        <v>107</v>
      </c>
      <c r="B90" s="73"/>
      <c r="C90" s="73"/>
      <c r="D90" s="73"/>
      <c r="E90" s="73"/>
      <c r="F90" s="73"/>
      <c r="G90" s="73"/>
      <c r="H90" s="73"/>
      <c r="I90" s="73"/>
      <c r="J90" s="73"/>
      <c r="K90" s="74">
        <f t="shared" si="2"/>
        <v>0</v>
      </c>
      <c r="L90" s="75">
        <v>2</v>
      </c>
      <c r="M90" s="76" t="s">
        <v>394</v>
      </c>
      <c r="N90" s="85">
        <v>7</v>
      </c>
      <c r="O90" s="86">
        <v>0.230769230769231</v>
      </c>
      <c r="P90" s="55"/>
    </row>
    <row r="91" spans="1:16" ht="13.75" customHeight="1" x14ac:dyDescent="0.15">
      <c r="A91" s="79" t="s">
        <v>108</v>
      </c>
      <c r="B91" s="80"/>
      <c r="C91" s="80"/>
      <c r="D91" s="80"/>
      <c r="E91" s="80"/>
      <c r="F91" s="80"/>
      <c r="G91" s="80"/>
      <c r="H91" s="80"/>
      <c r="I91" s="80"/>
      <c r="J91" s="80"/>
      <c r="K91" s="74">
        <f t="shared" si="2"/>
        <v>0</v>
      </c>
      <c r="L91" s="81">
        <v>18</v>
      </c>
      <c r="M91" s="82">
        <v>2013</v>
      </c>
      <c r="N91" s="83">
        <v>8</v>
      </c>
      <c r="O91" s="84">
        <v>1.8846153846153799</v>
      </c>
      <c r="P91" s="16"/>
    </row>
    <row r="92" spans="1:16" ht="13.75" customHeight="1" x14ac:dyDescent="0.15">
      <c r="A92" s="72" t="s">
        <v>109</v>
      </c>
      <c r="B92" s="73"/>
      <c r="C92" s="73"/>
      <c r="D92" s="73"/>
      <c r="E92" s="73"/>
      <c r="F92" s="73"/>
      <c r="G92" s="73"/>
      <c r="H92" s="73"/>
      <c r="I92" s="73"/>
      <c r="J92" s="73"/>
      <c r="K92" s="74">
        <f t="shared" si="2"/>
        <v>0</v>
      </c>
      <c r="L92" s="75">
        <v>2</v>
      </c>
      <c r="M92" s="76" t="s">
        <v>395</v>
      </c>
      <c r="N92" s="85">
        <v>8</v>
      </c>
      <c r="O92" s="86">
        <v>0.38461538461538503</v>
      </c>
      <c r="P92" s="55"/>
    </row>
    <row r="93" spans="1:16" ht="13.75" customHeight="1" x14ac:dyDescent="0.15">
      <c r="A93" s="79" t="s">
        <v>110</v>
      </c>
      <c r="B93" s="80"/>
      <c r="C93" s="80"/>
      <c r="D93" s="80"/>
      <c r="E93" s="80"/>
      <c r="F93" s="80"/>
      <c r="G93" s="80"/>
      <c r="H93" s="80"/>
      <c r="I93" s="80"/>
      <c r="J93" s="80"/>
      <c r="K93" s="74">
        <f t="shared" si="2"/>
        <v>0</v>
      </c>
      <c r="L93" s="81">
        <v>67</v>
      </c>
      <c r="M93" s="82">
        <v>2007</v>
      </c>
      <c r="N93" s="83">
        <v>32</v>
      </c>
      <c r="O93" s="84">
        <v>7.4230769230769198</v>
      </c>
      <c r="P93" s="16"/>
    </row>
    <row r="94" spans="1:16" ht="13.75" customHeight="1" x14ac:dyDescent="0.15">
      <c r="A94" s="72" t="s">
        <v>90</v>
      </c>
      <c r="B94" s="73"/>
      <c r="C94" s="73"/>
      <c r="D94" s="73"/>
      <c r="E94" s="73"/>
      <c r="F94" s="73"/>
      <c r="G94" s="73"/>
      <c r="H94" s="73"/>
      <c r="I94" s="73"/>
      <c r="J94" s="73"/>
      <c r="K94" s="74">
        <f t="shared" si="2"/>
        <v>0</v>
      </c>
      <c r="L94" s="75">
        <v>9</v>
      </c>
      <c r="M94" s="88">
        <v>1995</v>
      </c>
      <c r="N94" s="85">
        <v>45</v>
      </c>
      <c r="O94" s="86">
        <v>2.6538461538461502</v>
      </c>
      <c r="P94" s="55"/>
    </row>
    <row r="95" spans="1:16" ht="13.75" customHeight="1" x14ac:dyDescent="0.15">
      <c r="A95" s="72" t="s">
        <v>89</v>
      </c>
      <c r="B95" s="73"/>
      <c r="C95" s="73"/>
      <c r="D95" s="73"/>
      <c r="E95" s="73"/>
      <c r="F95" s="73"/>
      <c r="G95" s="73"/>
      <c r="H95" s="73"/>
      <c r="I95" s="73"/>
      <c r="J95" s="73"/>
      <c r="K95" s="74">
        <f t="shared" si="2"/>
        <v>0</v>
      </c>
      <c r="L95" s="75">
        <v>1</v>
      </c>
      <c r="M95" s="88">
        <v>1955</v>
      </c>
      <c r="N95" s="85">
        <v>1</v>
      </c>
      <c r="O95" s="86">
        <v>0</v>
      </c>
      <c r="P95" s="55"/>
    </row>
    <row r="96" spans="1:16" ht="13.75" customHeight="1" x14ac:dyDescent="0.15">
      <c r="A96" s="79" t="s">
        <v>112</v>
      </c>
      <c r="B96" s="80"/>
      <c r="C96" s="80"/>
      <c r="D96" s="80"/>
      <c r="E96" s="80"/>
      <c r="F96" s="80"/>
      <c r="G96" s="80"/>
      <c r="H96" s="80"/>
      <c r="I96" s="80"/>
      <c r="J96" s="80"/>
      <c r="K96" s="74">
        <f t="shared" si="2"/>
        <v>0</v>
      </c>
      <c r="L96" s="81">
        <v>1</v>
      </c>
      <c r="M96" s="67" t="s">
        <v>396</v>
      </c>
      <c r="N96" s="83">
        <v>3</v>
      </c>
      <c r="O96" s="84">
        <v>7.69230769230769E-2</v>
      </c>
      <c r="P96" s="16"/>
    </row>
    <row r="97" spans="1:16" ht="13.75" customHeight="1" x14ac:dyDescent="0.15">
      <c r="A97" s="72" t="s">
        <v>111</v>
      </c>
      <c r="B97" s="73"/>
      <c r="C97" s="73"/>
      <c r="D97" s="73"/>
      <c r="E97" s="73"/>
      <c r="F97" s="73"/>
      <c r="G97" s="73"/>
      <c r="H97" s="73"/>
      <c r="I97" s="73"/>
      <c r="J97" s="73"/>
      <c r="K97" s="74">
        <f t="shared" si="2"/>
        <v>0</v>
      </c>
      <c r="L97" s="75">
        <v>1</v>
      </c>
      <c r="M97" s="76" t="s">
        <v>397</v>
      </c>
      <c r="N97" s="85">
        <v>2</v>
      </c>
      <c r="O97" s="86">
        <v>3.8461538461538498E-2</v>
      </c>
      <c r="P97" s="55"/>
    </row>
    <row r="98" spans="1:16" ht="13.75" customHeight="1" x14ac:dyDescent="0.15">
      <c r="A98" s="79" t="s">
        <v>114</v>
      </c>
      <c r="B98" s="80"/>
      <c r="C98" s="80"/>
      <c r="D98" s="80"/>
      <c r="E98" s="80"/>
      <c r="F98" s="80"/>
      <c r="G98" s="80"/>
      <c r="H98" s="80"/>
      <c r="I98" s="80"/>
      <c r="J98" s="80"/>
      <c r="K98" s="74">
        <f t="shared" ref="K98:K129" si="3">SUM(B98:J98)</f>
        <v>0</v>
      </c>
      <c r="L98" s="81">
        <v>4</v>
      </c>
      <c r="M98" s="82">
        <v>2007</v>
      </c>
      <c r="N98" s="83">
        <v>2</v>
      </c>
      <c r="O98" s="84">
        <v>0.19230769230769201</v>
      </c>
      <c r="P98" s="16"/>
    </row>
    <row r="99" spans="1:16" ht="13.75" customHeight="1" x14ac:dyDescent="0.15">
      <c r="A99" s="72" t="s">
        <v>115</v>
      </c>
      <c r="B99" s="73"/>
      <c r="C99" s="73"/>
      <c r="D99" s="73"/>
      <c r="E99" s="73"/>
      <c r="F99" s="73"/>
      <c r="G99" s="73"/>
      <c r="H99" s="73"/>
      <c r="I99" s="73"/>
      <c r="J99" s="73"/>
      <c r="K99" s="74">
        <f t="shared" si="3"/>
        <v>0</v>
      </c>
      <c r="L99" s="75">
        <v>231</v>
      </c>
      <c r="M99" s="88">
        <v>2007</v>
      </c>
      <c r="N99" s="85">
        <v>39</v>
      </c>
      <c r="O99" s="86">
        <v>64.269230769230802</v>
      </c>
      <c r="P99" s="55"/>
    </row>
    <row r="100" spans="1:16" ht="13.75" customHeight="1" x14ac:dyDescent="0.15">
      <c r="A100" s="79" t="s">
        <v>113</v>
      </c>
      <c r="B100" s="80"/>
      <c r="C100" s="80"/>
      <c r="D100" s="80"/>
      <c r="E100" s="80"/>
      <c r="F100" s="80"/>
      <c r="G100" s="80"/>
      <c r="H100" s="80"/>
      <c r="I100" s="80"/>
      <c r="J100" s="80"/>
      <c r="K100" s="74">
        <f t="shared" si="3"/>
        <v>0</v>
      </c>
      <c r="L100" s="81">
        <v>4570</v>
      </c>
      <c r="M100" s="82">
        <v>1996</v>
      </c>
      <c r="N100" s="83">
        <v>78</v>
      </c>
      <c r="O100" s="84">
        <v>2189.3076923076901</v>
      </c>
      <c r="P100" s="16"/>
    </row>
    <row r="101" spans="1:16" ht="13.75" customHeight="1" x14ac:dyDescent="0.15">
      <c r="A101" s="72" t="s">
        <v>120</v>
      </c>
      <c r="B101" s="73"/>
      <c r="C101" s="73"/>
      <c r="D101" s="73"/>
      <c r="E101" s="73"/>
      <c r="F101" s="73"/>
      <c r="G101" s="73"/>
      <c r="H101" s="73"/>
      <c r="I101" s="73"/>
      <c r="J101" s="73"/>
      <c r="K101" s="74">
        <f t="shared" si="3"/>
        <v>0</v>
      </c>
      <c r="L101" s="75">
        <v>3</v>
      </c>
      <c r="M101" s="88">
        <v>2013</v>
      </c>
      <c r="N101" s="85">
        <v>4</v>
      </c>
      <c r="O101" s="86">
        <v>0.19230769230769201</v>
      </c>
      <c r="P101" s="55"/>
    </row>
    <row r="102" spans="1:16" ht="13.75" customHeight="1" x14ac:dyDescent="0.15">
      <c r="A102" s="79" t="s">
        <v>118</v>
      </c>
      <c r="B102" s="80"/>
      <c r="C102" s="80"/>
      <c r="D102" s="80"/>
      <c r="E102" s="80"/>
      <c r="F102" s="80"/>
      <c r="G102" s="80"/>
      <c r="H102" s="80"/>
      <c r="I102" s="80"/>
      <c r="J102" s="80"/>
      <c r="K102" s="74">
        <f t="shared" si="3"/>
        <v>0</v>
      </c>
      <c r="L102" s="81">
        <v>1</v>
      </c>
      <c r="M102" s="67" t="s">
        <v>398</v>
      </c>
      <c r="N102" s="90">
        <v>2</v>
      </c>
      <c r="O102" s="91">
        <v>7.69230769230769E-2</v>
      </c>
      <c r="P102" s="16"/>
    </row>
    <row r="103" spans="1:16" ht="13.75" customHeight="1" x14ac:dyDescent="0.15">
      <c r="A103" s="79" t="s">
        <v>119</v>
      </c>
      <c r="B103" s="80"/>
      <c r="C103" s="80"/>
      <c r="D103" s="80"/>
      <c r="E103" s="80"/>
      <c r="F103" s="80"/>
      <c r="G103" s="80"/>
      <c r="H103" s="80"/>
      <c r="I103" s="80"/>
      <c r="J103" s="80"/>
      <c r="K103" s="74">
        <f t="shared" si="3"/>
        <v>0</v>
      </c>
      <c r="L103" s="81">
        <v>1</v>
      </c>
      <c r="M103" s="82">
        <v>2010</v>
      </c>
      <c r="N103" s="93">
        <v>1</v>
      </c>
      <c r="O103" s="94">
        <v>3.8461538461538498E-2</v>
      </c>
      <c r="P103" s="16"/>
    </row>
    <row r="104" spans="1:16" ht="13.75" customHeight="1" x14ac:dyDescent="0.15">
      <c r="A104" s="72" t="s">
        <v>133</v>
      </c>
      <c r="B104" s="73"/>
      <c r="C104" s="73"/>
      <c r="D104" s="73"/>
      <c r="E104" s="73"/>
      <c r="F104" s="73"/>
      <c r="G104" s="73"/>
      <c r="H104" s="73"/>
      <c r="I104" s="73"/>
      <c r="J104" s="73"/>
      <c r="K104" s="74">
        <f t="shared" si="3"/>
        <v>0</v>
      </c>
      <c r="L104" s="75">
        <v>151</v>
      </c>
      <c r="M104" s="88">
        <v>2007</v>
      </c>
      <c r="N104" s="85">
        <v>69</v>
      </c>
      <c r="O104" s="86">
        <v>98.615384615384599</v>
      </c>
      <c r="P104" s="55"/>
    </row>
    <row r="105" spans="1:16" ht="13.75" customHeight="1" x14ac:dyDescent="0.15">
      <c r="A105" s="79" t="s">
        <v>121</v>
      </c>
      <c r="B105" s="80"/>
      <c r="C105" s="80"/>
      <c r="D105" s="80"/>
      <c r="E105" s="80"/>
      <c r="F105" s="80"/>
      <c r="G105" s="80"/>
      <c r="H105" s="80"/>
      <c r="I105" s="80"/>
      <c r="J105" s="80"/>
      <c r="K105" s="74">
        <f t="shared" si="3"/>
        <v>0</v>
      </c>
      <c r="L105" s="81">
        <v>1</v>
      </c>
      <c r="M105" s="67" t="s">
        <v>399</v>
      </c>
      <c r="N105" s="83">
        <v>4</v>
      </c>
      <c r="O105" s="84">
        <v>0.15384615384615399</v>
      </c>
      <c r="P105" s="16"/>
    </row>
    <row r="106" spans="1:16" ht="13.75" customHeight="1" x14ac:dyDescent="0.15">
      <c r="A106" s="72" t="s">
        <v>126</v>
      </c>
      <c r="B106" s="73"/>
      <c r="C106" s="73"/>
      <c r="D106" s="73"/>
      <c r="E106" s="73"/>
      <c r="F106" s="73"/>
      <c r="G106" s="73"/>
      <c r="H106" s="73"/>
      <c r="I106" s="73"/>
      <c r="J106" s="73"/>
      <c r="K106" s="74">
        <f t="shared" si="3"/>
        <v>0</v>
      </c>
      <c r="L106" s="75">
        <v>2</v>
      </c>
      <c r="M106" s="76" t="s">
        <v>400</v>
      </c>
      <c r="N106" s="85">
        <v>2</v>
      </c>
      <c r="O106" s="86">
        <v>0.15384615384615399</v>
      </c>
      <c r="P106" s="55"/>
    </row>
    <row r="107" spans="1:16" ht="13.75" customHeight="1" x14ac:dyDescent="0.15">
      <c r="A107" s="79" t="s">
        <v>125</v>
      </c>
      <c r="B107" s="80"/>
      <c r="C107" s="80"/>
      <c r="D107" s="80"/>
      <c r="E107" s="80"/>
      <c r="F107" s="80"/>
      <c r="G107" s="80"/>
      <c r="H107" s="80"/>
      <c r="I107" s="80"/>
      <c r="J107" s="80"/>
      <c r="K107" s="74">
        <f t="shared" si="3"/>
        <v>0</v>
      </c>
      <c r="L107" s="81">
        <v>1</v>
      </c>
      <c r="M107" s="82">
        <v>1985</v>
      </c>
      <c r="N107" s="83">
        <v>1</v>
      </c>
      <c r="O107" s="84">
        <v>0</v>
      </c>
      <c r="P107" s="16"/>
    </row>
    <row r="108" spans="1:16" ht="13.75" customHeight="1" x14ac:dyDescent="0.15">
      <c r="A108" s="72" t="s">
        <v>127</v>
      </c>
      <c r="B108" s="73"/>
      <c r="C108" s="73"/>
      <c r="D108" s="73"/>
      <c r="E108" s="73"/>
      <c r="F108" s="73"/>
      <c r="G108" s="73"/>
      <c r="H108" s="73"/>
      <c r="I108" s="73"/>
      <c r="J108" s="73"/>
      <c r="K108" s="74">
        <f t="shared" si="3"/>
        <v>0</v>
      </c>
      <c r="L108" s="75">
        <v>65</v>
      </c>
      <c r="M108" s="88">
        <v>1996</v>
      </c>
      <c r="N108" s="85">
        <v>65</v>
      </c>
      <c r="O108" s="86">
        <v>17.230769230769202</v>
      </c>
      <c r="P108" s="55"/>
    </row>
    <row r="109" spans="1:16" ht="13.75" customHeight="1" x14ac:dyDescent="0.15">
      <c r="A109" s="79" t="s">
        <v>122</v>
      </c>
      <c r="B109" s="80"/>
      <c r="C109" s="80"/>
      <c r="D109" s="80"/>
      <c r="E109" s="80"/>
      <c r="F109" s="80"/>
      <c r="G109" s="80"/>
      <c r="H109" s="80"/>
      <c r="I109" s="80"/>
      <c r="J109" s="80"/>
      <c r="K109" s="74">
        <f t="shared" si="3"/>
        <v>0</v>
      </c>
      <c r="L109" s="81">
        <v>820</v>
      </c>
      <c r="M109" s="82">
        <v>1963</v>
      </c>
      <c r="N109" s="83">
        <v>79</v>
      </c>
      <c r="O109" s="84">
        <v>330.92307692307702</v>
      </c>
      <c r="P109" s="16"/>
    </row>
    <row r="110" spans="1:16" ht="13.75" customHeight="1" x14ac:dyDescent="0.15">
      <c r="A110" s="72" t="s">
        <v>124</v>
      </c>
      <c r="B110" s="73"/>
      <c r="C110" s="73"/>
      <c r="D110" s="73"/>
      <c r="E110" s="73"/>
      <c r="F110" s="73"/>
      <c r="G110" s="73"/>
      <c r="H110" s="73"/>
      <c r="I110" s="73"/>
      <c r="J110" s="73"/>
      <c r="K110" s="74">
        <f t="shared" si="3"/>
        <v>0</v>
      </c>
      <c r="L110" s="75">
        <v>3</v>
      </c>
      <c r="M110" s="88">
        <v>2005</v>
      </c>
      <c r="N110" s="85">
        <v>11</v>
      </c>
      <c r="O110" s="86">
        <v>0.57692307692307698</v>
      </c>
      <c r="P110" s="55"/>
    </row>
    <row r="111" spans="1:16" ht="13.75" customHeight="1" x14ac:dyDescent="0.15">
      <c r="A111" s="79" t="s">
        <v>123</v>
      </c>
      <c r="B111" s="80"/>
      <c r="C111" s="80"/>
      <c r="D111" s="80"/>
      <c r="E111" s="80"/>
      <c r="F111" s="80"/>
      <c r="G111" s="80"/>
      <c r="H111" s="80"/>
      <c r="I111" s="80"/>
      <c r="J111" s="80"/>
      <c r="K111" s="74">
        <f t="shared" si="3"/>
        <v>0</v>
      </c>
      <c r="L111" s="81">
        <v>2</v>
      </c>
      <c r="M111" s="82">
        <v>1995</v>
      </c>
      <c r="N111" s="83">
        <v>1</v>
      </c>
      <c r="O111" s="84">
        <v>7.69230769230769E-2</v>
      </c>
      <c r="P111" s="16"/>
    </row>
    <row r="112" spans="1:16" ht="13.75" customHeight="1" x14ac:dyDescent="0.15">
      <c r="A112" s="72" t="s">
        <v>132</v>
      </c>
      <c r="B112" s="73"/>
      <c r="C112" s="73"/>
      <c r="D112" s="73"/>
      <c r="E112" s="73"/>
      <c r="F112" s="73"/>
      <c r="G112" s="73"/>
      <c r="H112" s="73"/>
      <c r="I112" s="73"/>
      <c r="J112" s="73"/>
      <c r="K112" s="74">
        <f t="shared" si="3"/>
        <v>0</v>
      </c>
      <c r="L112" s="75">
        <v>1222</v>
      </c>
      <c r="M112" s="88">
        <v>2013</v>
      </c>
      <c r="N112" s="85">
        <v>74</v>
      </c>
      <c r="O112" s="86">
        <v>537.88461538461502</v>
      </c>
      <c r="P112" s="55"/>
    </row>
    <row r="113" spans="1:16" ht="13.75" customHeight="1" x14ac:dyDescent="0.15">
      <c r="A113" s="79" t="s">
        <v>130</v>
      </c>
      <c r="B113" s="80"/>
      <c r="C113" s="80"/>
      <c r="D113" s="80"/>
      <c r="E113" s="80"/>
      <c r="F113" s="80"/>
      <c r="G113" s="80"/>
      <c r="H113" s="80"/>
      <c r="I113" s="80"/>
      <c r="J113" s="80"/>
      <c r="K113" s="74">
        <f t="shared" si="3"/>
        <v>0</v>
      </c>
      <c r="L113" s="81">
        <v>1</v>
      </c>
      <c r="M113" s="82">
        <v>1987</v>
      </c>
      <c r="N113" s="83">
        <v>1</v>
      </c>
      <c r="O113" s="84">
        <v>0</v>
      </c>
      <c r="P113" s="16"/>
    </row>
    <row r="114" spans="1:16" ht="13.75" customHeight="1" x14ac:dyDescent="0.15">
      <c r="A114" s="72" t="s">
        <v>129</v>
      </c>
      <c r="B114" s="73"/>
      <c r="C114" s="73"/>
      <c r="D114" s="73"/>
      <c r="E114" s="73"/>
      <c r="F114" s="73"/>
      <c r="G114" s="73"/>
      <c r="H114" s="73"/>
      <c r="I114" s="73"/>
      <c r="J114" s="73"/>
      <c r="K114" s="74">
        <f t="shared" si="3"/>
        <v>0</v>
      </c>
      <c r="L114" s="75">
        <v>28</v>
      </c>
      <c r="M114" s="88">
        <v>2005</v>
      </c>
      <c r="N114" s="85">
        <v>39</v>
      </c>
      <c r="O114" s="86">
        <v>5.9230769230769198</v>
      </c>
      <c r="P114" s="55"/>
    </row>
    <row r="115" spans="1:16" ht="13.75" customHeight="1" x14ac:dyDescent="0.15">
      <c r="A115" s="79" t="s">
        <v>131</v>
      </c>
      <c r="B115" s="80"/>
      <c r="C115" s="80"/>
      <c r="D115" s="80"/>
      <c r="E115" s="80"/>
      <c r="F115" s="80"/>
      <c r="G115" s="80"/>
      <c r="H115" s="80"/>
      <c r="I115" s="80"/>
      <c r="J115" s="80"/>
      <c r="K115" s="74">
        <f t="shared" si="3"/>
        <v>0</v>
      </c>
      <c r="L115" s="81">
        <v>1</v>
      </c>
      <c r="M115" s="67" t="s">
        <v>401</v>
      </c>
      <c r="N115" s="83">
        <v>5</v>
      </c>
      <c r="O115" s="84">
        <v>0.115384615384615</v>
      </c>
      <c r="P115" s="16"/>
    </row>
    <row r="116" spans="1:16" ht="13.75" customHeight="1" x14ac:dyDescent="0.15">
      <c r="A116" s="72" t="s">
        <v>128</v>
      </c>
      <c r="B116" s="73"/>
      <c r="C116" s="73"/>
      <c r="D116" s="73"/>
      <c r="E116" s="73"/>
      <c r="F116" s="73"/>
      <c r="G116" s="73"/>
      <c r="H116" s="73"/>
      <c r="I116" s="73"/>
      <c r="J116" s="73"/>
      <c r="K116" s="74">
        <f t="shared" si="3"/>
        <v>0</v>
      </c>
      <c r="L116" s="75">
        <v>24</v>
      </c>
      <c r="M116" s="88">
        <v>2006</v>
      </c>
      <c r="N116" s="85">
        <v>32</v>
      </c>
      <c r="O116" s="86">
        <v>9.4615384615384599</v>
      </c>
      <c r="P116" s="55"/>
    </row>
    <row r="117" spans="1:16" ht="13.75" customHeight="1" x14ac:dyDescent="0.15">
      <c r="A117" s="79" t="s">
        <v>116</v>
      </c>
      <c r="B117" s="80"/>
      <c r="C117" s="80"/>
      <c r="D117" s="80"/>
      <c r="E117" s="80"/>
      <c r="F117" s="80"/>
      <c r="G117" s="80"/>
      <c r="H117" s="80"/>
      <c r="I117" s="80"/>
      <c r="J117" s="80"/>
      <c r="K117" s="74">
        <f t="shared" si="3"/>
        <v>0</v>
      </c>
      <c r="L117" s="81">
        <v>11</v>
      </c>
      <c r="M117" s="82">
        <v>1997</v>
      </c>
      <c r="N117" s="83">
        <v>12</v>
      </c>
      <c r="O117" s="84">
        <v>1.4615384615384599</v>
      </c>
      <c r="P117" s="16"/>
    </row>
    <row r="118" spans="1:16" ht="13.75" customHeight="1" x14ac:dyDescent="0.15">
      <c r="A118" s="72" t="s">
        <v>117</v>
      </c>
      <c r="B118" s="73"/>
      <c r="C118" s="73"/>
      <c r="D118" s="73"/>
      <c r="E118" s="73"/>
      <c r="F118" s="73"/>
      <c r="G118" s="73"/>
      <c r="H118" s="73"/>
      <c r="I118" s="73"/>
      <c r="J118" s="73"/>
      <c r="K118" s="74">
        <f t="shared" si="3"/>
        <v>0</v>
      </c>
      <c r="L118" s="75">
        <v>4934</v>
      </c>
      <c r="M118" s="88">
        <v>2008</v>
      </c>
      <c r="N118" s="85">
        <v>43</v>
      </c>
      <c r="O118" s="86">
        <v>788.19230769230796</v>
      </c>
      <c r="P118" s="55"/>
    </row>
    <row r="119" spans="1:16" ht="13.75" customHeight="1" x14ac:dyDescent="0.15">
      <c r="A119" s="79" t="s">
        <v>135</v>
      </c>
      <c r="B119" s="80"/>
      <c r="C119" s="80"/>
      <c r="D119" s="80"/>
      <c r="E119" s="80"/>
      <c r="F119" s="80"/>
      <c r="G119" s="80"/>
      <c r="H119" s="80"/>
      <c r="I119" s="80"/>
      <c r="J119" s="80"/>
      <c r="K119" s="74">
        <f t="shared" si="3"/>
        <v>0</v>
      </c>
      <c r="L119" s="81">
        <v>4</v>
      </c>
      <c r="M119" s="82">
        <v>1976</v>
      </c>
      <c r="N119" s="83">
        <v>6</v>
      </c>
      <c r="O119" s="84">
        <v>0.115384615384615</v>
      </c>
      <c r="P119" s="16"/>
    </row>
    <row r="120" spans="1:16" ht="13.75" customHeight="1" x14ac:dyDescent="0.15">
      <c r="A120" s="72" t="s">
        <v>134</v>
      </c>
      <c r="B120" s="73"/>
      <c r="C120" s="73"/>
      <c r="D120" s="73"/>
      <c r="E120" s="73"/>
      <c r="F120" s="73"/>
      <c r="G120" s="73"/>
      <c r="H120" s="73"/>
      <c r="I120" s="73"/>
      <c r="J120" s="73"/>
      <c r="K120" s="74">
        <f t="shared" si="3"/>
        <v>0</v>
      </c>
      <c r="L120" s="75">
        <v>10</v>
      </c>
      <c r="M120" s="88">
        <v>1994</v>
      </c>
      <c r="N120" s="85">
        <v>19</v>
      </c>
      <c r="O120" s="86">
        <v>2</v>
      </c>
      <c r="P120" s="55"/>
    </row>
    <row r="121" spans="1:16" ht="13.75" customHeight="1" x14ac:dyDescent="0.15">
      <c r="A121" s="79" t="s">
        <v>137</v>
      </c>
      <c r="B121" s="80"/>
      <c r="C121" s="80"/>
      <c r="D121" s="80"/>
      <c r="E121" s="80"/>
      <c r="F121" s="80"/>
      <c r="G121" s="80"/>
      <c r="H121" s="80"/>
      <c r="I121" s="80"/>
      <c r="J121" s="80"/>
      <c r="K121" s="74">
        <f t="shared" si="3"/>
        <v>0</v>
      </c>
      <c r="L121" s="81">
        <v>6</v>
      </c>
      <c r="M121" s="82">
        <v>2009</v>
      </c>
      <c r="N121" s="83">
        <v>5</v>
      </c>
      <c r="O121" s="84">
        <v>0.46153846153846201</v>
      </c>
      <c r="P121" s="16"/>
    </row>
    <row r="122" spans="1:16" ht="13.75" customHeight="1" x14ac:dyDescent="0.15">
      <c r="A122" s="72" t="s">
        <v>139</v>
      </c>
      <c r="B122" s="73"/>
      <c r="C122" s="73"/>
      <c r="D122" s="73"/>
      <c r="E122" s="73"/>
      <c r="F122" s="73"/>
      <c r="G122" s="73"/>
      <c r="H122" s="73"/>
      <c r="I122" s="73"/>
      <c r="J122" s="73"/>
      <c r="K122" s="74">
        <f t="shared" si="3"/>
        <v>0</v>
      </c>
      <c r="L122" s="75">
        <v>350</v>
      </c>
      <c r="M122" s="88">
        <v>1999</v>
      </c>
      <c r="N122" s="85">
        <v>38</v>
      </c>
      <c r="O122" s="86">
        <v>54.346153846153797</v>
      </c>
      <c r="P122" s="55"/>
    </row>
    <row r="123" spans="1:16" ht="13.75" customHeight="1" x14ac:dyDescent="0.15">
      <c r="A123" s="79" t="s">
        <v>138</v>
      </c>
      <c r="B123" s="80"/>
      <c r="C123" s="80"/>
      <c r="D123" s="80"/>
      <c r="E123" s="80"/>
      <c r="F123" s="80"/>
      <c r="G123" s="80"/>
      <c r="H123" s="80"/>
      <c r="I123" s="80"/>
      <c r="J123" s="80"/>
      <c r="K123" s="74">
        <f t="shared" si="3"/>
        <v>0</v>
      </c>
      <c r="L123" s="81">
        <v>2</v>
      </c>
      <c r="M123" s="82">
        <v>1991</v>
      </c>
      <c r="N123" s="83">
        <v>7</v>
      </c>
      <c r="O123" s="84">
        <v>0.230769230769231</v>
      </c>
      <c r="P123" s="16"/>
    </row>
    <row r="124" spans="1:16" ht="13.75" customHeight="1" x14ac:dyDescent="0.15">
      <c r="A124" s="72" t="s">
        <v>150</v>
      </c>
      <c r="B124" s="73"/>
      <c r="C124" s="73"/>
      <c r="D124" s="73"/>
      <c r="E124" s="73"/>
      <c r="F124" s="73"/>
      <c r="G124" s="73"/>
      <c r="H124" s="73"/>
      <c r="I124" s="73"/>
      <c r="J124" s="73"/>
      <c r="K124" s="74">
        <f t="shared" si="3"/>
        <v>0</v>
      </c>
      <c r="L124" s="75">
        <v>1600</v>
      </c>
      <c r="M124" s="88">
        <v>1943</v>
      </c>
      <c r="N124" s="85">
        <v>78</v>
      </c>
      <c r="O124" s="86">
        <v>654.15384615384596</v>
      </c>
      <c r="P124" s="55"/>
    </row>
    <row r="125" spans="1:16" ht="13.75" customHeight="1" x14ac:dyDescent="0.15">
      <c r="A125" s="79" t="s">
        <v>147</v>
      </c>
      <c r="B125" s="80"/>
      <c r="C125" s="80"/>
      <c r="D125" s="80"/>
      <c r="E125" s="80"/>
      <c r="F125" s="80"/>
      <c r="G125" s="80"/>
      <c r="H125" s="80"/>
      <c r="I125" s="80"/>
      <c r="J125" s="80"/>
      <c r="K125" s="74">
        <f t="shared" si="3"/>
        <v>0</v>
      </c>
      <c r="L125" s="81">
        <v>144</v>
      </c>
      <c r="M125" s="82">
        <v>1999</v>
      </c>
      <c r="N125" s="83">
        <v>33</v>
      </c>
      <c r="O125" s="84">
        <v>11.307692307692299</v>
      </c>
      <c r="P125" s="16"/>
    </row>
    <row r="126" spans="1:16" ht="13.75" customHeight="1" x14ac:dyDescent="0.15">
      <c r="A126" s="72" t="s">
        <v>148</v>
      </c>
      <c r="B126" s="73"/>
      <c r="C126" s="73"/>
      <c r="D126" s="73"/>
      <c r="E126" s="73"/>
      <c r="F126" s="73"/>
      <c r="G126" s="73"/>
      <c r="H126" s="73"/>
      <c r="I126" s="73"/>
      <c r="J126" s="73"/>
      <c r="K126" s="74">
        <f t="shared" si="3"/>
        <v>0</v>
      </c>
      <c r="L126" s="75">
        <v>542</v>
      </c>
      <c r="M126" s="88">
        <v>2005</v>
      </c>
      <c r="N126" s="85">
        <v>72</v>
      </c>
      <c r="O126" s="86">
        <v>291.461538461538</v>
      </c>
      <c r="P126" s="55"/>
    </row>
    <row r="127" spans="1:16" ht="13.75" customHeight="1" x14ac:dyDescent="0.15">
      <c r="A127" s="79" t="s">
        <v>143</v>
      </c>
      <c r="B127" s="80"/>
      <c r="C127" s="80"/>
      <c r="D127" s="80"/>
      <c r="E127" s="80"/>
      <c r="F127" s="80"/>
      <c r="G127" s="80"/>
      <c r="H127" s="80"/>
      <c r="I127" s="80"/>
      <c r="J127" s="80"/>
      <c r="K127" s="74">
        <f t="shared" si="3"/>
        <v>0</v>
      </c>
      <c r="L127" s="81">
        <v>18</v>
      </c>
      <c r="M127" s="82">
        <v>1990</v>
      </c>
      <c r="N127" s="83">
        <v>8</v>
      </c>
      <c r="O127" s="84">
        <v>0.73076923076923095</v>
      </c>
      <c r="P127" s="16"/>
    </row>
    <row r="128" spans="1:16" ht="13.75" customHeight="1" x14ac:dyDescent="0.15">
      <c r="A128" s="72" t="s">
        <v>144</v>
      </c>
      <c r="B128" s="73"/>
      <c r="C128" s="73"/>
      <c r="D128" s="73"/>
      <c r="E128" s="73"/>
      <c r="F128" s="73"/>
      <c r="G128" s="73"/>
      <c r="H128" s="73"/>
      <c r="I128" s="73"/>
      <c r="J128" s="73"/>
      <c r="K128" s="74">
        <f t="shared" si="3"/>
        <v>0</v>
      </c>
      <c r="L128" s="75">
        <v>375</v>
      </c>
      <c r="M128" s="88">
        <v>2008</v>
      </c>
      <c r="N128" s="85">
        <v>13</v>
      </c>
      <c r="O128" s="86">
        <v>16.692307692307701</v>
      </c>
      <c r="P128" s="55"/>
    </row>
    <row r="129" spans="1:16" ht="13.75" customHeight="1" x14ac:dyDescent="0.15">
      <c r="A129" s="79" t="s">
        <v>140</v>
      </c>
      <c r="B129" s="80"/>
      <c r="C129" s="80"/>
      <c r="D129" s="80"/>
      <c r="E129" s="80"/>
      <c r="F129" s="80"/>
      <c r="G129" s="80"/>
      <c r="H129" s="80"/>
      <c r="I129" s="80"/>
      <c r="J129" s="80"/>
      <c r="K129" s="74">
        <f t="shared" si="3"/>
        <v>0</v>
      </c>
      <c r="L129" s="81">
        <v>29</v>
      </c>
      <c r="M129" s="82">
        <v>1961</v>
      </c>
      <c r="N129" s="83">
        <v>12</v>
      </c>
      <c r="O129" s="84">
        <v>0.15384615384615399</v>
      </c>
      <c r="P129" s="16"/>
    </row>
    <row r="130" spans="1:16" ht="13.75" customHeight="1" x14ac:dyDescent="0.15">
      <c r="A130" s="72" t="s">
        <v>145</v>
      </c>
      <c r="B130" s="73"/>
      <c r="C130" s="73"/>
      <c r="D130" s="73"/>
      <c r="E130" s="73"/>
      <c r="F130" s="73"/>
      <c r="G130" s="73"/>
      <c r="H130" s="73"/>
      <c r="I130" s="73"/>
      <c r="J130" s="73"/>
      <c r="K130" s="74">
        <f t="shared" ref="K130:K134" si="4">SUM(B130:J130)</f>
        <v>0</v>
      </c>
      <c r="L130" s="75">
        <v>1032</v>
      </c>
      <c r="M130" s="88">
        <v>2007</v>
      </c>
      <c r="N130" s="85">
        <v>27</v>
      </c>
      <c r="O130" s="86">
        <v>75.576923076923094</v>
      </c>
      <c r="P130" s="55"/>
    </row>
    <row r="131" spans="1:16" ht="13.75" customHeight="1" x14ac:dyDescent="0.15">
      <c r="A131" s="79" t="s">
        <v>146</v>
      </c>
      <c r="B131" s="80"/>
      <c r="C131" s="80"/>
      <c r="D131" s="80"/>
      <c r="E131" s="80"/>
      <c r="F131" s="80"/>
      <c r="G131" s="80"/>
      <c r="H131" s="80"/>
      <c r="I131" s="80"/>
      <c r="J131" s="80"/>
      <c r="K131" s="74">
        <f t="shared" si="4"/>
        <v>0</v>
      </c>
      <c r="L131" s="81">
        <v>8</v>
      </c>
      <c r="M131" s="82">
        <v>2007</v>
      </c>
      <c r="N131" s="83">
        <v>2</v>
      </c>
      <c r="O131" s="84">
        <v>0.34615384615384598</v>
      </c>
      <c r="P131" s="16"/>
    </row>
    <row r="132" spans="1:16" ht="13.75" customHeight="1" x14ac:dyDescent="0.15">
      <c r="A132" s="72" t="s">
        <v>142</v>
      </c>
      <c r="B132" s="73"/>
      <c r="C132" s="73"/>
      <c r="D132" s="73"/>
      <c r="E132" s="73"/>
      <c r="F132" s="73"/>
      <c r="G132" s="73"/>
      <c r="H132" s="73"/>
      <c r="I132" s="73"/>
      <c r="J132" s="73"/>
      <c r="K132" s="74">
        <f t="shared" si="4"/>
        <v>0</v>
      </c>
      <c r="L132" s="75">
        <v>57</v>
      </c>
      <c r="M132" s="88">
        <v>1950</v>
      </c>
      <c r="N132" s="85">
        <v>34</v>
      </c>
      <c r="O132" s="86">
        <v>3.7307692307692299</v>
      </c>
      <c r="P132" s="55"/>
    </row>
    <row r="133" spans="1:16" ht="13.75" customHeight="1" x14ac:dyDescent="0.15">
      <c r="A133" s="79" t="s">
        <v>141</v>
      </c>
      <c r="B133" s="80"/>
      <c r="C133" s="80"/>
      <c r="D133" s="80"/>
      <c r="E133" s="80"/>
      <c r="F133" s="80"/>
      <c r="G133" s="80"/>
      <c r="H133" s="80"/>
      <c r="I133" s="80"/>
      <c r="J133" s="80"/>
      <c r="K133" s="74">
        <f t="shared" si="4"/>
        <v>0</v>
      </c>
      <c r="L133" s="81">
        <v>1095</v>
      </c>
      <c r="M133" s="82">
        <v>1994</v>
      </c>
      <c r="N133" s="83">
        <v>31</v>
      </c>
      <c r="O133" s="84">
        <v>236.42307692307699</v>
      </c>
      <c r="P133" s="16"/>
    </row>
    <row r="134" spans="1:16" ht="13.75" customHeight="1" x14ac:dyDescent="0.15">
      <c r="A134" s="72" t="s">
        <v>149</v>
      </c>
      <c r="B134" s="73"/>
      <c r="C134" s="73"/>
      <c r="D134" s="73"/>
      <c r="E134" s="73"/>
      <c r="F134" s="73"/>
      <c r="G134" s="73"/>
      <c r="H134" s="73"/>
      <c r="I134" s="73"/>
      <c r="J134" s="73"/>
      <c r="K134" s="74">
        <f t="shared" si="4"/>
        <v>0</v>
      </c>
      <c r="L134" s="75">
        <v>47</v>
      </c>
      <c r="M134" s="88">
        <v>1961</v>
      </c>
      <c r="N134" s="85">
        <v>23</v>
      </c>
      <c r="O134" s="86">
        <v>1.34615384615385</v>
      </c>
      <c r="P134" s="55"/>
    </row>
    <row r="135" spans="1:16" ht="13.75" customHeight="1" x14ac:dyDescent="0.15">
      <c r="A135" s="95"/>
      <c r="B135" s="95"/>
      <c r="C135" s="95"/>
      <c r="D135" s="95"/>
      <c r="E135" s="95"/>
      <c r="F135" s="95"/>
      <c r="G135" s="95"/>
      <c r="H135" s="95"/>
      <c r="I135" s="95"/>
      <c r="J135" s="95"/>
      <c r="K135" s="95"/>
      <c r="L135" s="95"/>
      <c r="M135" s="95"/>
      <c r="N135" s="96"/>
      <c r="O135" s="97"/>
      <c r="P135" s="16"/>
    </row>
    <row r="136" spans="1:16" ht="13.75" customHeight="1" x14ac:dyDescent="0.15">
      <c r="A136" s="98" t="s">
        <v>159</v>
      </c>
      <c r="B136" s="99"/>
      <c r="C136" s="99"/>
      <c r="D136" s="99"/>
      <c r="E136" s="99"/>
      <c r="F136" s="99"/>
      <c r="G136" s="99"/>
      <c r="H136" s="99"/>
      <c r="I136" s="99"/>
      <c r="J136" s="99"/>
      <c r="K136" s="100">
        <f t="shared" ref="K136:K145" si="5">SUM(B136:J136)</f>
        <v>0</v>
      </c>
      <c r="L136" s="101">
        <v>2</v>
      </c>
      <c r="M136" s="102">
        <v>1990</v>
      </c>
      <c r="N136" s="102">
        <v>7</v>
      </c>
      <c r="O136" s="103">
        <v>0.230769230769231</v>
      </c>
      <c r="P136" s="55"/>
    </row>
    <row r="137" spans="1:16" ht="13.75" customHeight="1" x14ac:dyDescent="0.15">
      <c r="A137" s="104" t="s">
        <v>156</v>
      </c>
      <c r="B137" s="99"/>
      <c r="C137" s="99"/>
      <c r="D137" s="99"/>
      <c r="E137" s="99"/>
      <c r="F137" s="99"/>
      <c r="G137" s="99"/>
      <c r="H137" s="99"/>
      <c r="I137" s="99"/>
      <c r="J137" s="99"/>
      <c r="K137" s="100">
        <f t="shared" si="5"/>
        <v>0</v>
      </c>
      <c r="L137" s="101">
        <v>2</v>
      </c>
      <c r="M137" s="102">
        <v>1989</v>
      </c>
      <c r="N137" s="102">
        <v>4</v>
      </c>
      <c r="O137" s="102">
        <v>0.19230769230769201</v>
      </c>
      <c r="P137" s="38"/>
    </row>
    <row r="138" spans="1:16" ht="13.75" customHeight="1" x14ac:dyDescent="0.15">
      <c r="A138" s="104" t="s">
        <v>157</v>
      </c>
      <c r="B138" s="99"/>
      <c r="C138" s="99"/>
      <c r="D138" s="99"/>
      <c r="E138" s="99"/>
      <c r="F138" s="99"/>
      <c r="G138" s="99"/>
      <c r="H138" s="99"/>
      <c r="I138" s="99"/>
      <c r="J138" s="99"/>
      <c r="K138" s="100">
        <f t="shared" si="5"/>
        <v>0</v>
      </c>
      <c r="L138" s="101">
        <v>3</v>
      </c>
      <c r="M138" s="102">
        <v>1990</v>
      </c>
      <c r="N138" s="102">
        <v>4</v>
      </c>
      <c r="O138" s="102">
        <v>0.34615384615384598</v>
      </c>
      <c r="P138" s="38"/>
    </row>
    <row r="139" spans="1:16" ht="13.75" customHeight="1" x14ac:dyDescent="0.15">
      <c r="A139" s="104" t="s">
        <v>153</v>
      </c>
      <c r="B139" s="99"/>
      <c r="C139" s="99"/>
      <c r="D139" s="99"/>
      <c r="E139" s="99"/>
      <c r="F139" s="99"/>
      <c r="G139" s="99"/>
      <c r="H139" s="99"/>
      <c r="I139" s="99"/>
      <c r="J139" s="99"/>
      <c r="K139" s="100">
        <f t="shared" si="5"/>
        <v>0</v>
      </c>
      <c r="L139" s="101">
        <v>1500</v>
      </c>
      <c r="M139" s="102">
        <v>1976</v>
      </c>
      <c r="N139" s="102">
        <v>6</v>
      </c>
      <c r="O139" s="102">
        <v>3.8076923076923102</v>
      </c>
      <c r="P139" s="38"/>
    </row>
    <row r="140" spans="1:16" ht="13.75" customHeight="1" x14ac:dyDescent="0.15">
      <c r="A140" s="104" t="s">
        <v>154</v>
      </c>
      <c r="B140" s="99"/>
      <c r="C140" s="99"/>
      <c r="D140" s="99"/>
      <c r="E140" s="99"/>
      <c r="F140" s="99"/>
      <c r="G140" s="99"/>
      <c r="H140" s="99"/>
      <c r="I140" s="99"/>
      <c r="J140" s="99"/>
      <c r="K140" s="100">
        <f t="shared" si="5"/>
        <v>0</v>
      </c>
      <c r="L140" s="101">
        <v>2</v>
      </c>
      <c r="M140" s="102">
        <v>1989</v>
      </c>
      <c r="N140" s="102">
        <v>1</v>
      </c>
      <c r="O140" s="102">
        <v>7.69230769230769E-2</v>
      </c>
      <c r="P140" s="38"/>
    </row>
    <row r="141" spans="1:16" ht="13.75" customHeight="1" x14ac:dyDescent="0.15">
      <c r="A141" s="104" t="s">
        <v>155</v>
      </c>
      <c r="B141" s="99"/>
      <c r="C141" s="99"/>
      <c r="D141" s="99"/>
      <c r="E141" s="99"/>
      <c r="F141" s="99"/>
      <c r="G141" s="99"/>
      <c r="H141" s="99"/>
      <c r="I141" s="99"/>
      <c r="J141" s="99"/>
      <c r="K141" s="100">
        <f t="shared" si="5"/>
        <v>0</v>
      </c>
      <c r="L141" s="101">
        <v>5</v>
      </c>
      <c r="M141" s="102">
        <v>1958</v>
      </c>
      <c r="N141" s="102">
        <v>1</v>
      </c>
      <c r="O141" s="102">
        <v>0</v>
      </c>
      <c r="P141" s="38"/>
    </row>
    <row r="142" spans="1:16" ht="13.75" customHeight="1" x14ac:dyDescent="0.15">
      <c r="A142" s="104" t="s">
        <v>160</v>
      </c>
      <c r="B142" s="99"/>
      <c r="C142" s="99"/>
      <c r="D142" s="99"/>
      <c r="E142" s="99"/>
      <c r="F142" s="99"/>
      <c r="G142" s="99"/>
      <c r="H142" s="99"/>
      <c r="I142" s="99"/>
      <c r="J142" s="99"/>
      <c r="K142" s="100">
        <f t="shared" si="5"/>
        <v>0</v>
      </c>
      <c r="L142" s="101">
        <v>5</v>
      </c>
      <c r="M142" s="102">
        <v>1999</v>
      </c>
      <c r="N142" s="102">
        <v>1</v>
      </c>
      <c r="O142" s="102">
        <v>0.19230769230769201</v>
      </c>
      <c r="P142" s="105"/>
    </row>
    <row r="143" spans="1:16" ht="13.75" customHeight="1" x14ac:dyDescent="0.15">
      <c r="A143" s="104" t="s">
        <v>152</v>
      </c>
      <c r="B143" s="99"/>
      <c r="C143" s="99"/>
      <c r="D143" s="99"/>
      <c r="E143" s="99"/>
      <c r="F143" s="99"/>
      <c r="G143" s="99"/>
      <c r="H143" s="99"/>
      <c r="I143" s="99"/>
      <c r="J143" s="99"/>
      <c r="K143" s="100">
        <f t="shared" si="5"/>
        <v>0</v>
      </c>
      <c r="L143" s="106" t="s">
        <v>12</v>
      </c>
      <c r="M143" s="102">
        <v>2004</v>
      </c>
      <c r="N143" s="102">
        <v>0</v>
      </c>
      <c r="O143" s="102">
        <v>0</v>
      </c>
      <c r="P143" s="38"/>
    </row>
    <row r="144" spans="1:16" ht="13.75" customHeight="1" x14ac:dyDescent="0.15">
      <c r="A144" s="107" t="s">
        <v>402</v>
      </c>
      <c r="B144" s="99"/>
      <c r="C144" s="99"/>
      <c r="D144" s="99"/>
      <c r="E144" s="99"/>
      <c r="F144" s="99"/>
      <c r="G144" s="99"/>
      <c r="H144" s="99"/>
      <c r="I144" s="99"/>
      <c r="J144" s="99"/>
      <c r="K144" s="100">
        <f t="shared" si="5"/>
        <v>0</v>
      </c>
      <c r="L144" s="101">
        <v>2</v>
      </c>
      <c r="M144" s="102">
        <v>2009</v>
      </c>
      <c r="N144" s="102">
        <v>0</v>
      </c>
      <c r="O144" s="102">
        <v>0</v>
      </c>
      <c r="P144" s="38"/>
    </row>
    <row r="145" spans="1:16" ht="13.75" customHeight="1" x14ac:dyDescent="0.15">
      <c r="A145" s="107" t="s">
        <v>403</v>
      </c>
      <c r="B145" s="99"/>
      <c r="C145" s="99"/>
      <c r="D145" s="99"/>
      <c r="E145" s="99"/>
      <c r="F145" s="99"/>
      <c r="G145" s="99"/>
      <c r="H145" s="99"/>
      <c r="I145" s="99"/>
      <c r="J145" s="99"/>
      <c r="K145" s="100">
        <f t="shared" si="5"/>
        <v>0</v>
      </c>
      <c r="L145" s="108"/>
      <c r="M145" s="99"/>
      <c r="N145" s="102">
        <v>1</v>
      </c>
      <c r="O145" s="102">
        <v>3.8461538461538498E-2</v>
      </c>
      <c r="P145" s="38"/>
    </row>
    <row r="146" spans="1:16" ht="13.75" customHeight="1" x14ac:dyDescent="0.15">
      <c r="A146" s="109"/>
      <c r="B146" s="99"/>
      <c r="C146" s="99"/>
      <c r="D146" s="99"/>
      <c r="E146" s="99"/>
      <c r="F146" s="99"/>
      <c r="G146" s="99"/>
      <c r="H146" s="99"/>
      <c r="I146" s="99"/>
      <c r="J146" s="99"/>
      <c r="K146" s="110"/>
      <c r="L146" s="108"/>
      <c r="M146" s="99"/>
      <c r="N146" s="99"/>
      <c r="O146" s="99"/>
      <c r="P146" s="38"/>
    </row>
    <row r="147" spans="1:16" ht="13.75" customHeight="1" x14ac:dyDescent="0.15">
      <c r="A147" s="109"/>
      <c r="B147" s="99"/>
      <c r="C147" s="99"/>
      <c r="D147" s="99"/>
      <c r="E147" s="99"/>
      <c r="F147" s="99"/>
      <c r="G147" s="99"/>
      <c r="H147" s="99"/>
      <c r="I147" s="99"/>
      <c r="J147" s="99"/>
      <c r="K147" s="110"/>
      <c r="L147" s="108"/>
      <c r="M147" s="99"/>
      <c r="N147" s="99"/>
      <c r="O147" s="99"/>
      <c r="P147" s="38"/>
    </row>
    <row r="148" spans="1:16" ht="13.75" customHeight="1" x14ac:dyDescent="0.15">
      <c r="A148" s="111"/>
      <c r="B148" s="80"/>
      <c r="C148" s="80"/>
      <c r="D148" s="80"/>
      <c r="E148" s="80"/>
      <c r="F148" s="80"/>
      <c r="G148" s="80"/>
      <c r="H148" s="80"/>
      <c r="I148" s="80"/>
      <c r="J148" s="80"/>
      <c r="K148" s="112"/>
      <c r="L148" s="92"/>
      <c r="M148" s="80"/>
      <c r="N148" s="80"/>
      <c r="O148" s="80"/>
      <c r="P148" s="38"/>
    </row>
    <row r="149" spans="1:16" ht="13.75" customHeight="1" x14ac:dyDescent="0.15">
      <c r="A149" s="113" t="s">
        <v>161</v>
      </c>
      <c r="B149" s="114">
        <f t="shared" ref="B149:K149" si="6">SUM(B2:B148)</f>
        <v>0</v>
      </c>
      <c r="C149" s="114">
        <f t="shared" si="6"/>
        <v>0</v>
      </c>
      <c r="D149" s="114">
        <f t="shared" si="6"/>
        <v>0</v>
      </c>
      <c r="E149" s="114">
        <f t="shared" si="6"/>
        <v>0</v>
      </c>
      <c r="F149" s="114">
        <f t="shared" si="6"/>
        <v>0</v>
      </c>
      <c r="G149" s="114">
        <f t="shared" si="6"/>
        <v>0</v>
      </c>
      <c r="H149" s="114">
        <f t="shared" si="6"/>
        <v>0</v>
      </c>
      <c r="I149" s="114">
        <f t="shared" si="6"/>
        <v>0</v>
      </c>
      <c r="J149" s="114">
        <f t="shared" si="6"/>
        <v>0</v>
      </c>
      <c r="K149" s="115">
        <f t="shared" si="6"/>
        <v>0</v>
      </c>
      <c r="L149" s="116">
        <v>106539</v>
      </c>
      <c r="M149" s="114">
        <v>2011</v>
      </c>
      <c r="N149" s="114">
        <v>81</v>
      </c>
      <c r="O149" s="114">
        <v>35057.884615384603</v>
      </c>
      <c r="P149" s="71" t="s">
        <v>404</v>
      </c>
    </row>
    <row r="150" spans="1:16" ht="13.75" customHeight="1" x14ac:dyDescent="0.15">
      <c r="A150" s="111"/>
      <c r="B150" s="80"/>
      <c r="C150" s="80"/>
      <c r="D150" s="80"/>
      <c r="E150" s="80"/>
      <c r="F150" s="80"/>
      <c r="G150" s="80"/>
      <c r="H150" s="80"/>
      <c r="I150" s="80"/>
      <c r="J150" s="80"/>
      <c r="K150" s="112"/>
      <c r="L150" s="92"/>
      <c r="M150" s="80"/>
      <c r="N150" s="80"/>
      <c r="O150" s="80"/>
      <c r="P150" s="38"/>
    </row>
    <row r="151" spans="1:16" ht="13.75" customHeight="1" x14ac:dyDescent="0.15">
      <c r="A151" s="117" t="s">
        <v>162</v>
      </c>
      <c r="B151" s="114">
        <f t="shared" ref="B151:K151" si="7">COUNT(B2:B134)</f>
        <v>0</v>
      </c>
      <c r="C151" s="114">
        <f t="shared" si="7"/>
        <v>0</v>
      </c>
      <c r="D151" s="114">
        <f t="shared" si="7"/>
        <v>0</v>
      </c>
      <c r="E151" s="114">
        <f t="shared" si="7"/>
        <v>0</v>
      </c>
      <c r="F151" s="114">
        <f t="shared" si="7"/>
        <v>0</v>
      </c>
      <c r="G151" s="114">
        <f t="shared" si="7"/>
        <v>0</v>
      </c>
      <c r="H151" s="114">
        <f t="shared" si="7"/>
        <v>0</v>
      </c>
      <c r="I151" s="114">
        <f t="shared" si="7"/>
        <v>0</v>
      </c>
      <c r="J151" s="114">
        <f t="shared" si="7"/>
        <v>0</v>
      </c>
      <c r="K151" s="115">
        <f t="shared" si="7"/>
        <v>133</v>
      </c>
      <c r="L151" s="116">
        <v>72</v>
      </c>
      <c r="M151" s="114">
        <v>2011</v>
      </c>
      <c r="N151" s="118"/>
      <c r="O151" s="114">
        <v>61.230769230769198</v>
      </c>
      <c r="P151" s="71" t="s">
        <v>404</v>
      </c>
    </row>
    <row r="152" spans="1:16" ht="13.75" customHeight="1" x14ac:dyDescent="0.15">
      <c r="A152" s="111"/>
      <c r="B152" s="80"/>
      <c r="C152" s="80"/>
      <c r="D152" s="80"/>
      <c r="E152" s="80"/>
      <c r="F152" s="80"/>
      <c r="G152" s="80"/>
      <c r="H152" s="80"/>
      <c r="I152" s="80"/>
      <c r="J152" s="80"/>
      <c r="K152" s="112"/>
      <c r="L152" s="92"/>
      <c r="M152" s="80"/>
      <c r="N152" s="80"/>
      <c r="O152" s="80"/>
      <c r="P152" s="38"/>
    </row>
    <row r="153" spans="1:16" ht="13.75" customHeight="1" x14ac:dyDescent="0.15">
      <c r="A153" s="119" t="s">
        <v>405</v>
      </c>
      <c r="B153" s="120"/>
      <c r="C153" s="120"/>
      <c r="D153" s="120"/>
      <c r="E153" s="120"/>
      <c r="F153" s="120"/>
      <c r="G153" s="120"/>
      <c r="H153" s="120"/>
      <c r="I153" s="120"/>
      <c r="J153" s="120"/>
      <c r="K153" s="121">
        <f>SUM(B153:J153)</f>
        <v>0</v>
      </c>
      <c r="L153" s="122">
        <v>24</v>
      </c>
      <c r="M153" s="123">
        <v>1990</v>
      </c>
      <c r="N153" s="120"/>
      <c r="O153" s="120"/>
      <c r="P153" s="38"/>
    </row>
    <row r="154" spans="1:16" ht="13.75" customHeight="1" x14ac:dyDescent="0.15">
      <c r="A154" s="66" t="s">
        <v>164</v>
      </c>
      <c r="B154" s="80"/>
      <c r="C154" s="80"/>
      <c r="D154" s="80"/>
      <c r="E154" s="80"/>
      <c r="F154" s="80"/>
      <c r="G154" s="80"/>
      <c r="H154" s="80"/>
      <c r="I154" s="80"/>
      <c r="J154" s="80"/>
      <c r="K154" s="124">
        <v>6</v>
      </c>
      <c r="L154" s="92"/>
      <c r="M154" s="80"/>
      <c r="N154" s="80"/>
      <c r="O154" s="80"/>
      <c r="P154" s="38"/>
    </row>
    <row r="155" spans="1:16" ht="13.75" customHeight="1" x14ac:dyDescent="0.15">
      <c r="A155" s="119" t="s">
        <v>178</v>
      </c>
      <c r="B155" s="120"/>
      <c r="C155" s="120"/>
      <c r="D155" s="120"/>
      <c r="E155" s="120"/>
      <c r="F155" s="120"/>
      <c r="G155" s="120"/>
      <c r="H155" s="120"/>
      <c r="I155" s="120"/>
      <c r="J155" s="120"/>
      <c r="K155" s="121">
        <f>SUM(B155:I155)</f>
        <v>0</v>
      </c>
      <c r="L155" s="122">
        <v>46</v>
      </c>
      <c r="M155" s="123">
        <v>1990</v>
      </c>
      <c r="N155" s="120"/>
      <c r="O155" s="120"/>
      <c r="P155" s="38"/>
    </row>
    <row r="156" spans="1:16" ht="13.75" customHeight="1" x14ac:dyDescent="0.15">
      <c r="A156" s="66" t="s">
        <v>179</v>
      </c>
      <c r="B156" s="80"/>
      <c r="C156" s="80"/>
      <c r="D156" s="80"/>
      <c r="E156" s="80"/>
      <c r="F156" s="80"/>
      <c r="G156" s="80"/>
      <c r="H156" s="80"/>
      <c r="I156" s="80"/>
      <c r="J156" s="80"/>
      <c r="K156" s="124">
        <f>SUM(B156:I156)</f>
        <v>0</v>
      </c>
      <c r="L156" s="81">
        <v>32.5</v>
      </c>
      <c r="M156" s="82">
        <v>2010</v>
      </c>
      <c r="N156" s="80"/>
      <c r="O156" s="80"/>
      <c r="P156" s="125"/>
    </row>
    <row r="157" spans="1:16" ht="13.75" customHeight="1" x14ac:dyDescent="0.15">
      <c r="A157" s="119" t="s">
        <v>406</v>
      </c>
      <c r="B157" s="120"/>
      <c r="C157" s="120"/>
      <c r="D157" s="120"/>
      <c r="E157" s="120"/>
      <c r="F157" s="120"/>
      <c r="G157" s="120"/>
      <c r="H157" s="120"/>
      <c r="I157" s="120"/>
      <c r="J157" s="120"/>
      <c r="K157" s="121">
        <f>SUM(B157:I157)</f>
        <v>0</v>
      </c>
      <c r="L157" s="122">
        <v>93</v>
      </c>
      <c r="M157" s="123">
        <v>1990</v>
      </c>
      <c r="N157" s="120"/>
      <c r="O157" s="120"/>
      <c r="P157" s="126">
        <f>PRODUCT(K157*0.625)</f>
        <v>0</v>
      </c>
    </row>
    <row r="158" spans="1:16" ht="13.75" customHeight="1" x14ac:dyDescent="0.15">
      <c r="A158" s="66" t="s">
        <v>407</v>
      </c>
      <c r="B158" s="80"/>
      <c r="C158" s="80"/>
      <c r="D158" s="80"/>
      <c r="E158" s="80"/>
      <c r="F158" s="80"/>
      <c r="G158" s="80"/>
      <c r="H158" s="80"/>
      <c r="I158" s="80"/>
      <c r="J158" s="80"/>
      <c r="K158" s="124">
        <f>SUM(B158:I158)</f>
        <v>0</v>
      </c>
      <c r="L158" s="81">
        <v>787</v>
      </c>
      <c r="M158" s="82">
        <v>1992</v>
      </c>
      <c r="N158" s="80"/>
      <c r="O158" s="80"/>
      <c r="P158" s="127">
        <f>PRODUCT(K158*0.625)</f>
        <v>0</v>
      </c>
    </row>
    <row r="159" spans="1:16" ht="13.75" customHeight="1" x14ac:dyDescent="0.15">
      <c r="A159" s="119" t="s">
        <v>408</v>
      </c>
      <c r="B159" s="120"/>
      <c r="C159" s="120"/>
      <c r="D159" s="120"/>
      <c r="E159" s="120"/>
      <c r="F159" s="120"/>
      <c r="G159" s="120"/>
      <c r="H159" s="120"/>
      <c r="I159" s="120"/>
      <c r="J159" s="120"/>
      <c r="K159" s="121">
        <v>3</v>
      </c>
      <c r="L159" s="122">
        <v>19</v>
      </c>
      <c r="M159" s="123">
        <v>1990</v>
      </c>
      <c r="N159" s="120"/>
      <c r="O159" s="120"/>
      <c r="P159" s="38"/>
    </row>
    <row r="160" spans="1:16" ht="13.75" customHeight="1" x14ac:dyDescent="0.15">
      <c r="A160" s="66" t="s">
        <v>183</v>
      </c>
      <c r="B160" s="80"/>
      <c r="C160" s="80"/>
      <c r="D160" s="80"/>
      <c r="E160" s="80"/>
      <c r="F160" s="80"/>
      <c r="G160" s="80"/>
      <c r="H160" s="80"/>
      <c r="I160" s="80"/>
      <c r="J160" s="80"/>
      <c r="K160" s="124">
        <f>SUM(B160:I160)</f>
        <v>0</v>
      </c>
      <c r="L160" s="81">
        <v>7</v>
      </c>
      <c r="M160" s="82">
        <v>1995</v>
      </c>
      <c r="N160" s="80"/>
      <c r="O160" s="80"/>
      <c r="P160" s="125"/>
    </row>
    <row r="161" spans="1:16" ht="13.75" customHeight="1" x14ac:dyDescent="0.15">
      <c r="A161" s="119" t="s">
        <v>409</v>
      </c>
      <c r="B161" s="120"/>
      <c r="C161" s="120"/>
      <c r="D161" s="120"/>
      <c r="E161" s="120"/>
      <c r="F161" s="120"/>
      <c r="G161" s="120"/>
      <c r="H161" s="120"/>
      <c r="I161" s="120"/>
      <c r="J161" s="120"/>
      <c r="K161" s="121">
        <f>SUM(B161:I161)</f>
        <v>0</v>
      </c>
      <c r="L161" s="122">
        <v>147</v>
      </c>
      <c r="M161" s="123">
        <v>1992</v>
      </c>
      <c r="N161" s="120"/>
      <c r="O161" s="120"/>
      <c r="P161" s="126">
        <f>PRODUCT(K161*0.625)</f>
        <v>0</v>
      </c>
    </row>
    <row r="162" spans="1:16" ht="13.75" customHeight="1" x14ac:dyDescent="0.15">
      <c r="A162" s="66" t="s">
        <v>185</v>
      </c>
      <c r="B162" s="80"/>
      <c r="C162" s="80"/>
      <c r="D162" s="80"/>
      <c r="E162" s="80"/>
      <c r="F162" s="80"/>
      <c r="G162" s="80"/>
      <c r="H162" s="80"/>
      <c r="I162" s="80"/>
      <c r="J162" s="80"/>
      <c r="K162" s="112"/>
      <c r="L162" s="92"/>
      <c r="M162" s="80"/>
      <c r="N162" s="80"/>
      <c r="O162" s="80"/>
      <c r="P162" s="128"/>
    </row>
    <row r="163" spans="1:16" ht="13.75" customHeight="1" x14ac:dyDescent="0.15">
      <c r="A163" s="119" t="s">
        <v>247</v>
      </c>
      <c r="B163" s="129"/>
      <c r="C163" s="129"/>
      <c r="D163" s="129"/>
      <c r="E163" s="129"/>
      <c r="F163" s="129"/>
      <c r="G163" s="129"/>
      <c r="H163" s="129"/>
      <c r="I163" s="120"/>
      <c r="J163" s="120"/>
      <c r="K163" s="130"/>
      <c r="L163" s="131"/>
      <c r="M163" s="120"/>
      <c r="N163" s="120"/>
      <c r="O163" s="120"/>
      <c r="P163" s="38"/>
    </row>
    <row r="164" spans="1:16" ht="13.75" customHeight="1" x14ac:dyDescent="0.15">
      <c r="A164" s="66" t="s">
        <v>248</v>
      </c>
      <c r="B164" s="132"/>
      <c r="C164" s="132"/>
      <c r="D164" s="132"/>
      <c r="E164" s="132"/>
      <c r="F164" s="132"/>
      <c r="G164" s="132"/>
      <c r="H164" s="132"/>
      <c r="I164" s="80"/>
      <c r="J164" s="80"/>
      <c r="K164" s="112"/>
      <c r="L164" s="92"/>
      <c r="M164" s="80"/>
      <c r="N164" s="80"/>
      <c r="O164" s="80"/>
      <c r="P164" s="38"/>
    </row>
    <row r="165" spans="1:16" ht="13.75" customHeight="1" x14ac:dyDescent="0.15">
      <c r="A165" s="119" t="s">
        <v>249</v>
      </c>
      <c r="B165" s="120"/>
      <c r="C165" s="120"/>
      <c r="D165" s="120"/>
      <c r="E165" s="120"/>
      <c r="F165" s="120"/>
      <c r="G165" s="120"/>
      <c r="H165" s="120"/>
      <c r="I165" s="120"/>
      <c r="J165" s="120"/>
      <c r="K165" s="130"/>
      <c r="L165" s="131"/>
      <c r="M165" s="120"/>
      <c r="N165" s="120"/>
      <c r="O165" s="120"/>
      <c r="P165" s="38"/>
    </row>
    <row r="166" spans="1:16" ht="13.75" customHeight="1" x14ac:dyDescent="0.15">
      <c r="A166" s="66" t="s">
        <v>250</v>
      </c>
      <c r="B166" s="80"/>
      <c r="C166" s="80"/>
      <c r="D166" s="80"/>
      <c r="E166" s="80"/>
      <c r="F166" s="80"/>
      <c r="G166" s="80"/>
      <c r="H166" s="80"/>
      <c r="I166" s="80"/>
      <c r="J166" s="80"/>
      <c r="K166" s="112"/>
      <c r="L166" s="92"/>
      <c r="M166" s="80"/>
      <c r="N166" s="80"/>
      <c r="O166" s="80"/>
      <c r="P166" s="38"/>
    </row>
    <row r="167" spans="1:16" ht="13.75" customHeight="1" x14ac:dyDescent="0.15">
      <c r="A167" s="119" t="s">
        <v>251</v>
      </c>
      <c r="B167" s="120"/>
      <c r="C167" s="120"/>
      <c r="D167" s="120"/>
      <c r="E167" s="120"/>
      <c r="F167" s="120"/>
      <c r="G167" s="120"/>
      <c r="H167" s="120"/>
      <c r="I167" s="120"/>
      <c r="J167" s="120"/>
      <c r="K167" s="121">
        <f>K155+K156+K160</f>
        <v>0</v>
      </c>
      <c r="L167" s="122">
        <v>68</v>
      </c>
      <c r="M167" s="123">
        <v>2003</v>
      </c>
      <c r="N167" s="120"/>
      <c r="O167" s="120"/>
      <c r="P167" s="125"/>
    </row>
    <row r="168" spans="1:16" ht="13.75" customHeight="1" x14ac:dyDescent="0.15">
      <c r="A168" s="66" t="s">
        <v>410</v>
      </c>
      <c r="B168" s="80"/>
      <c r="C168" s="80"/>
      <c r="D168" s="80"/>
      <c r="E168" s="80"/>
      <c r="F168" s="80"/>
      <c r="G168" s="80"/>
      <c r="H168" s="80"/>
      <c r="I168" s="80"/>
      <c r="J168" s="80"/>
      <c r="K168" s="124">
        <f>K157+K158+K161</f>
        <v>0</v>
      </c>
      <c r="L168" s="81">
        <v>846</v>
      </c>
      <c r="M168" s="82">
        <v>1992</v>
      </c>
      <c r="N168" s="80"/>
      <c r="O168" s="80"/>
      <c r="P168" s="126">
        <f>PRODUCT(K168*0.625)</f>
        <v>0</v>
      </c>
    </row>
    <row r="169" spans="1:16" ht="13.75" customHeight="1" x14ac:dyDescent="0.15">
      <c r="A169" s="133" t="s">
        <v>253</v>
      </c>
      <c r="B169" s="134"/>
      <c r="C169" s="134"/>
      <c r="D169" s="134"/>
      <c r="E169" s="134"/>
      <c r="F169" s="134"/>
      <c r="G169" s="134"/>
      <c r="H169" s="134"/>
      <c r="I169" s="134"/>
      <c r="J169" s="134"/>
      <c r="K169" s="135"/>
      <c r="L169" s="136"/>
      <c r="M169" s="134"/>
      <c r="N169" s="137"/>
      <c r="O169" s="137"/>
      <c r="P169" s="138"/>
    </row>
    <row r="170" spans="1:16" ht="13.75" customHeight="1" x14ac:dyDescent="0.15">
      <c r="A170" s="97"/>
      <c r="B170" s="97"/>
      <c r="C170" s="97"/>
      <c r="D170" s="97"/>
      <c r="E170" s="97"/>
      <c r="F170" s="97"/>
      <c r="G170" s="97"/>
      <c r="H170" s="97"/>
      <c r="I170" s="97"/>
      <c r="J170" s="97"/>
      <c r="K170" s="139"/>
      <c r="L170" s="140"/>
      <c r="M170" s="97"/>
      <c r="N170" s="141"/>
      <c r="O170" s="141"/>
      <c r="P170" s="16"/>
    </row>
    <row r="171" spans="1:16" ht="13.75" customHeight="1" x14ac:dyDescent="0.15">
      <c r="A171" s="142" t="s">
        <v>356</v>
      </c>
      <c r="B171" s="143" t="s">
        <v>411</v>
      </c>
      <c r="C171" s="144"/>
      <c r="D171" s="144"/>
      <c r="E171" s="144"/>
      <c r="F171" s="144"/>
      <c r="G171" s="144"/>
      <c r="H171" s="144"/>
      <c r="I171" s="144"/>
      <c r="J171" s="144"/>
      <c r="K171" s="145"/>
      <c r="L171" s="146"/>
      <c r="M171" s="144"/>
      <c r="N171" s="147"/>
      <c r="O171" s="147"/>
      <c r="P171" s="55"/>
    </row>
    <row r="172" spans="1:16" ht="13.75" customHeight="1" x14ac:dyDescent="0.15">
      <c r="A172" s="148" t="s">
        <v>360</v>
      </c>
      <c r="B172" s="149" t="s">
        <v>412</v>
      </c>
      <c r="C172" s="97"/>
      <c r="D172" s="97"/>
      <c r="E172" s="97"/>
      <c r="F172" s="97"/>
      <c r="G172" s="97"/>
      <c r="H172" s="97"/>
      <c r="I172" s="97"/>
      <c r="J172" s="97"/>
      <c r="K172" s="139"/>
      <c r="L172" s="140"/>
      <c r="M172" s="97"/>
      <c r="N172" s="141"/>
      <c r="O172" s="141"/>
      <c r="P172" s="16"/>
    </row>
    <row r="173" spans="1:16" ht="13.75" customHeight="1" x14ac:dyDescent="0.15">
      <c r="A173" s="142" t="s">
        <v>357</v>
      </c>
      <c r="B173" s="143" t="s">
        <v>413</v>
      </c>
      <c r="C173" s="144"/>
      <c r="D173" s="144"/>
      <c r="E173" s="144"/>
      <c r="F173" s="144"/>
      <c r="G173" s="144"/>
      <c r="H173" s="144"/>
      <c r="I173" s="144"/>
      <c r="J173" s="144"/>
      <c r="K173" s="145"/>
      <c r="L173" s="146"/>
      <c r="M173" s="144"/>
      <c r="N173" s="147"/>
      <c r="O173" s="147"/>
      <c r="P173" s="55"/>
    </row>
    <row r="174" spans="1:16" ht="13.75" customHeight="1" x14ac:dyDescent="0.15">
      <c r="A174" s="148" t="s">
        <v>358</v>
      </c>
      <c r="B174" s="149" t="s">
        <v>414</v>
      </c>
      <c r="C174" s="97"/>
      <c r="D174" s="97"/>
      <c r="E174" s="97"/>
      <c r="F174" s="97"/>
      <c r="G174" s="97"/>
      <c r="H174" s="97"/>
      <c r="I174" s="97"/>
      <c r="J174" s="97"/>
      <c r="K174" s="139"/>
      <c r="L174" s="140"/>
      <c r="M174" s="97"/>
      <c r="N174" s="141"/>
      <c r="O174" s="141"/>
      <c r="P174" s="16"/>
    </row>
    <row r="175" spans="1:16" ht="13.75" customHeight="1" x14ac:dyDescent="0.15">
      <c r="A175" s="142" t="s">
        <v>361</v>
      </c>
      <c r="B175" s="143" t="s">
        <v>415</v>
      </c>
      <c r="C175" s="144"/>
      <c r="D175" s="144"/>
      <c r="E175" s="144"/>
      <c r="F175" s="144"/>
      <c r="G175" s="144"/>
      <c r="H175" s="144"/>
      <c r="I175" s="144"/>
      <c r="J175" s="144"/>
      <c r="K175" s="145"/>
      <c r="L175" s="146"/>
      <c r="M175" s="144"/>
      <c r="N175" s="147"/>
      <c r="O175" s="147"/>
      <c r="P175" s="55"/>
    </row>
    <row r="176" spans="1:16" ht="13.75" customHeight="1" x14ac:dyDescent="0.15">
      <c r="A176" s="150"/>
      <c r="B176" s="151"/>
      <c r="C176" s="151"/>
      <c r="D176" s="151"/>
      <c r="E176" s="151"/>
      <c r="F176" s="151"/>
      <c r="G176" s="151"/>
      <c r="H176" s="151"/>
      <c r="I176" s="151"/>
      <c r="J176" s="151"/>
      <c r="K176" s="152"/>
      <c r="L176" s="153"/>
      <c r="M176" s="151"/>
      <c r="N176" s="154"/>
      <c r="O176" s="154"/>
      <c r="P176" s="16"/>
    </row>
    <row r="177" spans="1:16" ht="13.75" customHeight="1" x14ac:dyDescent="0.15">
      <c r="A177" s="155"/>
      <c r="B177" s="156"/>
      <c r="C177" s="156"/>
      <c r="D177" s="156"/>
      <c r="E177" s="156"/>
      <c r="F177" s="156"/>
      <c r="G177" s="156"/>
      <c r="H177" s="156"/>
      <c r="I177" s="156"/>
      <c r="J177" s="156"/>
      <c r="K177" s="157"/>
      <c r="L177" s="158"/>
      <c r="M177" s="156"/>
      <c r="N177" s="159"/>
      <c r="O177" s="159"/>
      <c r="P177" s="16"/>
    </row>
    <row r="178" spans="1:16" ht="13.75" customHeight="1" x14ac:dyDescent="0.15">
      <c r="A178" s="142" t="s">
        <v>359</v>
      </c>
      <c r="B178" s="143" t="s">
        <v>416</v>
      </c>
      <c r="C178" s="144"/>
      <c r="D178" s="144"/>
      <c r="E178" s="144"/>
      <c r="F178" s="144"/>
      <c r="G178" s="144"/>
      <c r="H178" s="144"/>
      <c r="I178" s="144"/>
      <c r="J178" s="144"/>
      <c r="K178" s="145"/>
      <c r="L178" s="146"/>
      <c r="M178" s="144"/>
      <c r="N178" s="147"/>
      <c r="O178" s="147"/>
      <c r="P178" s="55"/>
    </row>
    <row r="179" spans="1:16" ht="13.75" customHeight="1" x14ac:dyDescent="0.15">
      <c r="A179" s="160" t="s">
        <v>417</v>
      </c>
      <c r="B179" s="161" t="s">
        <v>418</v>
      </c>
      <c r="C179" s="151"/>
      <c r="D179" s="151"/>
      <c r="E179" s="151"/>
      <c r="F179" s="151"/>
      <c r="G179" s="151"/>
      <c r="H179" s="151"/>
      <c r="I179" s="151"/>
      <c r="J179" s="151"/>
      <c r="K179" s="151"/>
      <c r="L179" s="151"/>
      <c r="M179" s="151"/>
      <c r="N179" s="151"/>
      <c r="O179" s="151"/>
      <c r="P179" s="16"/>
    </row>
  </sheetData>
  <pageMargins left="0.75" right="0.75" top="1" bottom="1" header="0.5" footer="0.5"/>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79"/>
  <sheetViews>
    <sheetView showGridLines="0" workbookViewId="0"/>
  </sheetViews>
  <sheetFormatPr baseColWidth="10" defaultColWidth="10.83203125" defaultRowHeight="13" customHeight="1" x14ac:dyDescent="0.15"/>
  <cols>
    <col min="1" max="1" width="29.5" style="5" customWidth="1"/>
    <col min="2" max="2" width="7.33203125" style="5" customWidth="1"/>
    <col min="3" max="6" width="7.5" style="5" customWidth="1"/>
    <col min="7" max="7" width="7.33203125" style="5" customWidth="1"/>
    <col min="8" max="8" width="8.33203125" style="5" customWidth="1"/>
    <col min="9" max="9" width="7.6640625" style="5" customWidth="1"/>
    <col min="10" max="10" width="7.33203125" style="5" customWidth="1"/>
    <col min="11" max="11" width="9.6640625" style="5" customWidth="1"/>
    <col min="12" max="12" width="7.1640625" style="5" customWidth="1"/>
    <col min="13" max="13" width="37.5" style="5" customWidth="1"/>
    <col min="14" max="14" width="13.33203125" style="5" customWidth="1"/>
    <col min="15" max="15" width="11.6640625" style="5" customWidth="1"/>
    <col min="16" max="17" width="10.83203125" style="5" customWidth="1"/>
    <col min="18" max="16384" width="10.83203125" style="5"/>
  </cols>
  <sheetData>
    <row r="1" spans="1:16" ht="13.75" customHeight="1" x14ac:dyDescent="0.15">
      <c r="A1" s="66" t="s">
        <v>420</v>
      </c>
      <c r="B1" s="67" t="s">
        <v>356</v>
      </c>
      <c r="C1" s="67" t="s">
        <v>357</v>
      </c>
      <c r="D1" s="67" t="s">
        <v>358</v>
      </c>
      <c r="E1" s="67" t="s">
        <v>359</v>
      </c>
      <c r="F1" s="67" t="s">
        <v>360</v>
      </c>
      <c r="G1" s="67" t="s">
        <v>361</v>
      </c>
      <c r="H1" s="67" t="s">
        <v>421</v>
      </c>
      <c r="I1" s="67" t="s">
        <v>363</v>
      </c>
      <c r="J1" s="67" t="s">
        <v>364</v>
      </c>
      <c r="K1" s="68" t="s">
        <v>365</v>
      </c>
      <c r="L1" s="69" t="s">
        <v>366</v>
      </c>
      <c r="M1" s="70" t="s">
        <v>367</v>
      </c>
      <c r="N1" s="70" t="s">
        <v>422</v>
      </c>
      <c r="O1" s="70" t="s">
        <v>423</v>
      </c>
      <c r="P1" s="71" t="s">
        <v>370</v>
      </c>
    </row>
    <row r="2" spans="1:16" ht="13.75" customHeight="1" x14ac:dyDescent="0.15">
      <c r="A2" s="72" t="s">
        <v>39</v>
      </c>
      <c r="B2" s="73"/>
      <c r="C2" s="73"/>
      <c r="D2" s="73"/>
      <c r="E2" s="73"/>
      <c r="F2" s="73"/>
      <c r="G2" s="73"/>
      <c r="H2" s="73"/>
      <c r="I2" s="73"/>
      <c r="J2" s="73"/>
      <c r="K2" s="162"/>
      <c r="L2" s="75">
        <v>1</v>
      </c>
      <c r="M2" s="76" t="s">
        <v>371</v>
      </c>
      <c r="N2" s="77">
        <v>2</v>
      </c>
      <c r="O2" s="78">
        <v>0.08</v>
      </c>
      <c r="P2" s="55"/>
    </row>
    <row r="3" spans="1:16" ht="13.75" customHeight="1" x14ac:dyDescent="0.15">
      <c r="A3" s="79" t="s">
        <v>40</v>
      </c>
      <c r="B3" s="80"/>
      <c r="C3" s="80"/>
      <c r="D3" s="80"/>
      <c r="E3" s="80"/>
      <c r="F3" s="80"/>
      <c r="G3" s="80"/>
      <c r="H3" s="80"/>
      <c r="I3" s="80"/>
      <c r="J3" s="80"/>
      <c r="K3" s="162"/>
      <c r="L3" s="81">
        <v>1</v>
      </c>
      <c r="M3" s="82">
        <v>1987</v>
      </c>
      <c r="N3" s="83">
        <v>1</v>
      </c>
      <c r="O3" s="84">
        <v>0</v>
      </c>
      <c r="P3" s="16"/>
    </row>
    <row r="4" spans="1:16" ht="13.75" customHeight="1" x14ac:dyDescent="0.15">
      <c r="A4" s="72" t="s">
        <v>42</v>
      </c>
      <c r="B4" s="73"/>
      <c r="C4" s="73"/>
      <c r="D4" s="73"/>
      <c r="E4" s="88">
        <v>1</v>
      </c>
      <c r="F4" s="88">
        <v>1</v>
      </c>
      <c r="G4" s="88">
        <v>1</v>
      </c>
      <c r="H4" s="73"/>
      <c r="I4" s="73"/>
      <c r="J4" s="73"/>
      <c r="K4" s="74">
        <f>SUM(B4:J4)</f>
        <v>3</v>
      </c>
      <c r="L4" s="75">
        <v>16</v>
      </c>
      <c r="M4" s="76" t="s">
        <v>372</v>
      </c>
      <c r="N4" s="85">
        <v>34</v>
      </c>
      <c r="O4" s="86">
        <v>6.88</v>
      </c>
      <c r="P4" s="55"/>
    </row>
    <row r="5" spans="1:16" ht="13.75" customHeight="1" x14ac:dyDescent="0.15">
      <c r="A5" s="79" t="s">
        <v>41</v>
      </c>
      <c r="B5" s="80"/>
      <c r="C5" s="80"/>
      <c r="D5" s="80"/>
      <c r="E5" s="80"/>
      <c r="F5" s="80"/>
      <c r="G5" s="80"/>
      <c r="H5" s="80"/>
      <c r="I5" s="80"/>
      <c r="J5" s="80"/>
      <c r="K5" s="162"/>
      <c r="L5" s="87" t="s">
        <v>12</v>
      </c>
      <c r="M5" s="80"/>
      <c r="N5" s="83">
        <v>0</v>
      </c>
      <c r="O5" s="84">
        <v>0</v>
      </c>
      <c r="P5" s="16"/>
    </row>
    <row r="6" spans="1:16" ht="13.75" customHeight="1" x14ac:dyDescent="0.15">
      <c r="A6" s="72" t="s">
        <v>17</v>
      </c>
      <c r="B6" s="73"/>
      <c r="C6" s="73"/>
      <c r="D6" s="73"/>
      <c r="E6" s="73"/>
      <c r="F6" s="73"/>
      <c r="G6" s="73"/>
      <c r="H6" s="73"/>
      <c r="I6" s="73"/>
      <c r="J6" s="73"/>
      <c r="K6" s="162"/>
      <c r="L6" s="75">
        <v>7</v>
      </c>
      <c r="M6" s="88">
        <v>1999</v>
      </c>
      <c r="N6" s="85">
        <v>3</v>
      </c>
      <c r="O6" s="86">
        <v>0.68</v>
      </c>
      <c r="P6" s="55"/>
    </row>
    <row r="7" spans="1:16" ht="13.75" customHeight="1" x14ac:dyDescent="0.15">
      <c r="A7" s="79" t="s">
        <v>16</v>
      </c>
      <c r="B7" s="80"/>
      <c r="C7" s="80"/>
      <c r="D7" s="80"/>
      <c r="E7" s="80"/>
      <c r="F7" s="80"/>
      <c r="G7" s="80"/>
      <c r="H7" s="80"/>
      <c r="I7" s="80"/>
      <c r="J7" s="80"/>
      <c r="K7" s="162"/>
      <c r="L7" s="81">
        <v>4</v>
      </c>
      <c r="M7" s="67" t="s">
        <v>373</v>
      </c>
      <c r="N7" s="83">
        <v>7</v>
      </c>
      <c r="O7" s="84">
        <v>0.68</v>
      </c>
      <c r="P7" s="16"/>
    </row>
    <row r="8" spans="1:16" ht="13.75" customHeight="1" x14ac:dyDescent="0.15">
      <c r="A8" s="72" t="s">
        <v>374</v>
      </c>
      <c r="B8" s="73"/>
      <c r="C8" s="73"/>
      <c r="D8" s="73"/>
      <c r="E8" s="73"/>
      <c r="F8" s="73"/>
      <c r="G8" s="73"/>
      <c r="H8" s="73"/>
      <c r="I8" s="73"/>
      <c r="J8" s="73"/>
      <c r="K8" s="162"/>
      <c r="L8" s="75">
        <v>1</v>
      </c>
      <c r="M8" s="76" t="s">
        <v>375</v>
      </c>
      <c r="N8" s="85">
        <v>2</v>
      </c>
      <c r="O8" s="86">
        <v>0.08</v>
      </c>
      <c r="P8" s="55"/>
    </row>
    <row r="9" spans="1:16" ht="13.75" customHeight="1" x14ac:dyDescent="0.15">
      <c r="A9" s="79" t="s">
        <v>11</v>
      </c>
      <c r="B9" s="80"/>
      <c r="C9" s="80"/>
      <c r="D9" s="80"/>
      <c r="E9" s="80"/>
      <c r="F9" s="80"/>
      <c r="G9" s="82">
        <v>1</v>
      </c>
      <c r="H9" s="80"/>
      <c r="I9" s="80"/>
      <c r="J9" s="80"/>
      <c r="K9" s="74">
        <f>SUM(B9:J9)</f>
        <v>1</v>
      </c>
      <c r="L9" s="81">
        <v>3</v>
      </c>
      <c r="M9" s="82">
        <v>2002</v>
      </c>
      <c r="N9" s="83">
        <v>4</v>
      </c>
      <c r="O9" s="84">
        <v>0.2</v>
      </c>
      <c r="P9" s="16"/>
    </row>
    <row r="10" spans="1:16" ht="13.75" customHeight="1" x14ac:dyDescent="0.15">
      <c r="A10" s="72" t="s">
        <v>15</v>
      </c>
      <c r="B10" s="88">
        <v>36</v>
      </c>
      <c r="C10" s="88">
        <v>373</v>
      </c>
      <c r="D10" s="88">
        <v>323</v>
      </c>
      <c r="E10" s="88">
        <v>100</v>
      </c>
      <c r="F10" s="88">
        <v>3525</v>
      </c>
      <c r="G10" s="88">
        <v>1050</v>
      </c>
      <c r="H10" s="73"/>
      <c r="I10" s="73"/>
      <c r="J10" s="73"/>
      <c r="K10" s="74">
        <f>SUM(B10:J10)</f>
        <v>5407</v>
      </c>
      <c r="L10" s="75">
        <v>5407</v>
      </c>
      <c r="M10" s="88">
        <v>2014</v>
      </c>
      <c r="N10" s="85">
        <v>32</v>
      </c>
      <c r="O10" s="86">
        <v>2406.44</v>
      </c>
      <c r="P10" s="55"/>
    </row>
    <row r="11" spans="1:16" ht="13.75" customHeight="1" x14ac:dyDescent="0.15">
      <c r="A11" s="79" t="s">
        <v>14</v>
      </c>
      <c r="B11" s="80"/>
      <c r="C11" s="80"/>
      <c r="D11" s="80"/>
      <c r="E11" s="80"/>
      <c r="F11" s="82">
        <v>3</v>
      </c>
      <c r="G11" s="80"/>
      <c r="H11" s="80"/>
      <c r="I11" s="80"/>
      <c r="J11" s="80"/>
      <c r="K11" s="74">
        <f>SUM(B11:J11)</f>
        <v>3</v>
      </c>
      <c r="L11" s="81">
        <v>4</v>
      </c>
      <c r="M11" s="67" t="s">
        <v>376</v>
      </c>
      <c r="N11" s="83">
        <v>7</v>
      </c>
      <c r="O11" s="84">
        <v>0.68</v>
      </c>
      <c r="P11" s="16"/>
    </row>
    <row r="12" spans="1:16" ht="13.75" customHeight="1" x14ac:dyDescent="0.15">
      <c r="A12" s="72" t="s">
        <v>22</v>
      </c>
      <c r="B12" s="88">
        <v>17</v>
      </c>
      <c r="C12" s="88">
        <v>121</v>
      </c>
      <c r="D12" s="73"/>
      <c r="E12" s="88">
        <v>9</v>
      </c>
      <c r="F12" s="88">
        <v>4750</v>
      </c>
      <c r="G12" s="88">
        <v>26</v>
      </c>
      <c r="H12" s="73"/>
      <c r="I12" s="73"/>
      <c r="J12" s="73"/>
      <c r="K12" s="74">
        <f>SUM(B12:J12)</f>
        <v>4923</v>
      </c>
      <c r="L12" s="75">
        <v>15453</v>
      </c>
      <c r="M12" s="88">
        <v>1997</v>
      </c>
      <c r="N12" s="85">
        <v>41</v>
      </c>
      <c r="O12" s="86">
        <v>3359.92</v>
      </c>
      <c r="P12" s="55"/>
    </row>
    <row r="13" spans="1:16" ht="13.75" customHeight="1" x14ac:dyDescent="0.15">
      <c r="A13" s="79" t="s">
        <v>21</v>
      </c>
      <c r="B13" s="80"/>
      <c r="C13" s="80"/>
      <c r="D13" s="80"/>
      <c r="E13" s="82">
        <v>2</v>
      </c>
      <c r="F13" s="82">
        <v>160</v>
      </c>
      <c r="G13" s="82">
        <v>5</v>
      </c>
      <c r="H13" s="80"/>
      <c r="I13" s="80"/>
      <c r="J13" s="80"/>
      <c r="K13" s="74">
        <f>SUM(B13:J13)</f>
        <v>167</v>
      </c>
      <c r="L13" s="81">
        <v>1187</v>
      </c>
      <c r="M13" s="82">
        <v>1990</v>
      </c>
      <c r="N13" s="83">
        <v>38</v>
      </c>
      <c r="O13" s="84">
        <v>192.4</v>
      </c>
      <c r="P13" s="16"/>
    </row>
    <row r="14" spans="1:16" ht="13.75" customHeight="1" x14ac:dyDescent="0.15">
      <c r="A14" s="72" t="s">
        <v>19</v>
      </c>
      <c r="B14" s="73"/>
      <c r="C14" s="73"/>
      <c r="D14" s="73"/>
      <c r="E14" s="73"/>
      <c r="F14" s="73"/>
      <c r="G14" s="73"/>
      <c r="H14" s="73"/>
      <c r="I14" s="73"/>
      <c r="J14" s="73"/>
      <c r="K14" s="163" t="s">
        <v>12</v>
      </c>
      <c r="L14" s="75">
        <v>8</v>
      </c>
      <c r="M14" s="88">
        <v>1998</v>
      </c>
      <c r="N14" s="85">
        <v>5</v>
      </c>
      <c r="O14" s="86">
        <v>0.72</v>
      </c>
      <c r="P14" s="55"/>
    </row>
    <row r="15" spans="1:16" ht="13.75" customHeight="1" x14ac:dyDescent="0.15">
      <c r="A15" s="79" t="s">
        <v>20</v>
      </c>
      <c r="B15" s="80"/>
      <c r="C15" s="80"/>
      <c r="D15" s="80"/>
      <c r="E15" s="80"/>
      <c r="F15" s="80"/>
      <c r="G15" s="80"/>
      <c r="H15" s="80"/>
      <c r="I15" s="80"/>
      <c r="J15" s="80"/>
      <c r="K15" s="163" t="s">
        <v>12</v>
      </c>
      <c r="L15" s="81">
        <v>1</v>
      </c>
      <c r="M15" s="82">
        <v>2009</v>
      </c>
      <c r="N15" s="83">
        <v>3</v>
      </c>
      <c r="O15" s="84">
        <v>0.12</v>
      </c>
      <c r="P15" s="16"/>
    </row>
    <row r="16" spans="1:16" ht="13.75" customHeight="1" x14ac:dyDescent="0.15">
      <c r="A16" s="72" t="s">
        <v>25</v>
      </c>
      <c r="B16" s="73"/>
      <c r="C16" s="73"/>
      <c r="D16" s="73"/>
      <c r="E16" s="73"/>
      <c r="F16" s="88">
        <v>1</v>
      </c>
      <c r="G16" s="73"/>
      <c r="H16" s="73"/>
      <c r="I16" s="73"/>
      <c r="J16" s="73"/>
      <c r="K16" s="74">
        <f>SUM(B16:J16)</f>
        <v>1</v>
      </c>
      <c r="L16" s="75">
        <v>5</v>
      </c>
      <c r="M16" s="88">
        <v>1998</v>
      </c>
      <c r="N16" s="85">
        <v>7</v>
      </c>
      <c r="O16" s="86">
        <v>0.56000000000000005</v>
      </c>
      <c r="P16" s="55"/>
    </row>
    <row r="17" spans="1:16" ht="13.75" customHeight="1" x14ac:dyDescent="0.15">
      <c r="A17" s="79" t="s">
        <v>24</v>
      </c>
      <c r="B17" s="80"/>
      <c r="C17" s="80"/>
      <c r="D17" s="80"/>
      <c r="E17" s="80"/>
      <c r="F17" s="82">
        <v>4</v>
      </c>
      <c r="G17" s="80"/>
      <c r="H17" s="80"/>
      <c r="I17" s="80"/>
      <c r="J17" s="80"/>
      <c r="K17" s="74">
        <f>SUM(B17:J17)</f>
        <v>4</v>
      </c>
      <c r="L17" s="81">
        <v>25</v>
      </c>
      <c r="M17" s="82">
        <v>1999</v>
      </c>
      <c r="N17" s="83">
        <v>14</v>
      </c>
      <c r="O17" s="84">
        <v>2.36</v>
      </c>
      <c r="P17" s="16"/>
    </row>
    <row r="18" spans="1:16" ht="13.75" customHeight="1" x14ac:dyDescent="0.15">
      <c r="A18" s="72" t="s">
        <v>23</v>
      </c>
      <c r="B18" s="73"/>
      <c r="C18" s="73"/>
      <c r="D18" s="73"/>
      <c r="E18" s="73"/>
      <c r="F18" s="73"/>
      <c r="G18" s="73"/>
      <c r="H18" s="73"/>
      <c r="I18" s="73"/>
      <c r="J18" s="73"/>
      <c r="K18" s="162"/>
      <c r="L18" s="75">
        <v>1</v>
      </c>
      <c r="M18" s="76" t="s">
        <v>377</v>
      </c>
      <c r="N18" s="85">
        <v>3</v>
      </c>
      <c r="O18" s="86">
        <v>0.12</v>
      </c>
      <c r="P18" s="55"/>
    </row>
    <row r="19" spans="1:16" ht="13.75" customHeight="1" x14ac:dyDescent="0.15">
      <c r="A19" s="79" t="s">
        <v>18</v>
      </c>
      <c r="B19" s="80"/>
      <c r="C19" s="80"/>
      <c r="D19" s="80"/>
      <c r="E19" s="80"/>
      <c r="F19" s="80"/>
      <c r="G19" s="80"/>
      <c r="H19" s="80"/>
      <c r="I19" s="80"/>
      <c r="J19" s="80"/>
      <c r="K19" s="162"/>
      <c r="L19" s="81">
        <v>3</v>
      </c>
      <c r="M19" s="82">
        <v>1994</v>
      </c>
      <c r="N19" s="83">
        <v>10</v>
      </c>
      <c r="O19" s="84">
        <v>0.52</v>
      </c>
      <c r="P19" s="16"/>
    </row>
    <row r="20" spans="1:16" ht="13.75" customHeight="1" x14ac:dyDescent="0.15">
      <c r="A20" s="72" t="s">
        <v>27</v>
      </c>
      <c r="B20" s="73"/>
      <c r="C20" s="73"/>
      <c r="D20" s="73"/>
      <c r="E20" s="73"/>
      <c r="F20" s="73"/>
      <c r="G20" s="73"/>
      <c r="H20" s="73"/>
      <c r="I20" s="73"/>
      <c r="J20" s="73"/>
      <c r="K20" s="162"/>
      <c r="L20" s="75">
        <v>1</v>
      </c>
      <c r="M20" s="76" t="s">
        <v>378</v>
      </c>
      <c r="N20" s="85">
        <v>2</v>
      </c>
      <c r="O20" s="86">
        <v>0.04</v>
      </c>
      <c r="P20" s="55"/>
    </row>
    <row r="21" spans="1:16" ht="13.75" customHeight="1" x14ac:dyDescent="0.15">
      <c r="A21" s="79" t="s">
        <v>28</v>
      </c>
      <c r="B21" s="80"/>
      <c r="C21" s="80"/>
      <c r="D21" s="80"/>
      <c r="E21" s="80"/>
      <c r="F21" s="80"/>
      <c r="G21" s="80"/>
      <c r="H21" s="80"/>
      <c r="I21" s="80"/>
      <c r="J21" s="80"/>
      <c r="K21" s="162"/>
      <c r="L21" s="81">
        <v>1</v>
      </c>
      <c r="M21" s="82">
        <v>1999</v>
      </c>
      <c r="N21" s="83">
        <v>2</v>
      </c>
      <c r="O21" s="84">
        <v>0.08</v>
      </c>
      <c r="P21" s="16"/>
    </row>
    <row r="22" spans="1:16" ht="13.75" customHeight="1" x14ac:dyDescent="0.15">
      <c r="A22" s="72" t="s">
        <v>26</v>
      </c>
      <c r="B22" s="73"/>
      <c r="C22" s="73"/>
      <c r="D22" s="73"/>
      <c r="E22" s="73"/>
      <c r="F22" s="73"/>
      <c r="G22" s="73"/>
      <c r="H22" s="73"/>
      <c r="I22" s="73"/>
      <c r="J22" s="73"/>
      <c r="K22" s="162"/>
      <c r="L22" s="89" t="s">
        <v>12</v>
      </c>
      <c r="M22" s="88">
        <v>2004</v>
      </c>
      <c r="N22" s="85">
        <v>0</v>
      </c>
      <c r="O22" s="86">
        <v>0</v>
      </c>
      <c r="P22" s="55"/>
    </row>
    <row r="23" spans="1:16" ht="13.75" customHeight="1" x14ac:dyDescent="0.15">
      <c r="A23" s="79" t="s">
        <v>30</v>
      </c>
      <c r="B23" s="80"/>
      <c r="C23" s="80"/>
      <c r="D23" s="80"/>
      <c r="E23" s="80"/>
      <c r="F23" s="80"/>
      <c r="G23" s="80"/>
      <c r="H23" s="80"/>
      <c r="I23" s="80"/>
      <c r="J23" s="80"/>
      <c r="K23" s="162"/>
      <c r="L23" s="81">
        <v>16</v>
      </c>
      <c r="M23" s="82">
        <v>2011</v>
      </c>
      <c r="N23" s="90">
        <v>15</v>
      </c>
      <c r="O23" s="91">
        <v>1.64</v>
      </c>
      <c r="P23" s="16"/>
    </row>
    <row r="24" spans="1:16" ht="13.75" customHeight="1" x14ac:dyDescent="0.15">
      <c r="A24" s="79" t="s">
        <v>34</v>
      </c>
      <c r="B24" s="80"/>
      <c r="C24" s="80"/>
      <c r="D24" s="80"/>
      <c r="E24" s="80"/>
      <c r="F24" s="80"/>
      <c r="G24" s="80"/>
      <c r="H24" s="80"/>
      <c r="I24" s="80"/>
      <c r="J24" s="80"/>
      <c r="K24" s="163" t="s">
        <v>12</v>
      </c>
      <c r="L24" s="92"/>
      <c r="M24" s="80"/>
      <c r="N24" s="164"/>
      <c r="O24" s="94"/>
      <c r="P24" s="16"/>
    </row>
    <row r="25" spans="1:16" ht="13.75" customHeight="1" x14ac:dyDescent="0.15">
      <c r="A25" s="72" t="s">
        <v>32</v>
      </c>
      <c r="B25" s="73"/>
      <c r="C25" s="73"/>
      <c r="D25" s="73"/>
      <c r="E25" s="73"/>
      <c r="F25" s="88">
        <v>5</v>
      </c>
      <c r="G25" s="88">
        <v>6</v>
      </c>
      <c r="H25" s="73"/>
      <c r="I25" s="73"/>
      <c r="J25" s="73"/>
      <c r="K25" s="74">
        <f>SUM(B25:J25)</f>
        <v>11</v>
      </c>
      <c r="L25" s="75">
        <v>414</v>
      </c>
      <c r="M25" s="88">
        <v>1992</v>
      </c>
      <c r="N25" s="85">
        <v>32</v>
      </c>
      <c r="O25" s="86">
        <v>58.44</v>
      </c>
      <c r="P25" s="55"/>
    </row>
    <row r="26" spans="1:16" ht="13.75" customHeight="1" x14ac:dyDescent="0.15">
      <c r="A26" s="79" t="s">
        <v>379</v>
      </c>
      <c r="B26" s="80"/>
      <c r="C26" s="80"/>
      <c r="D26" s="80"/>
      <c r="E26" s="80"/>
      <c r="F26" s="80"/>
      <c r="G26" s="80"/>
      <c r="H26" s="80"/>
      <c r="I26" s="80"/>
      <c r="J26" s="80"/>
      <c r="K26" s="163" t="s">
        <v>12</v>
      </c>
      <c r="L26" s="81">
        <v>1</v>
      </c>
      <c r="M26" s="67" t="s">
        <v>380</v>
      </c>
      <c r="N26" s="83">
        <v>4</v>
      </c>
      <c r="O26" s="84">
        <v>0.16</v>
      </c>
      <c r="P26" s="16"/>
    </row>
    <row r="27" spans="1:16" ht="13.75" customHeight="1" x14ac:dyDescent="0.15">
      <c r="A27" s="72" t="s">
        <v>31</v>
      </c>
      <c r="B27" s="73"/>
      <c r="C27" s="73"/>
      <c r="D27" s="73"/>
      <c r="E27" s="73"/>
      <c r="F27" s="73"/>
      <c r="G27" s="73"/>
      <c r="H27" s="73"/>
      <c r="I27" s="73"/>
      <c r="J27" s="73"/>
      <c r="K27" s="162"/>
      <c r="L27" s="75">
        <v>13</v>
      </c>
      <c r="M27" s="88">
        <v>2001</v>
      </c>
      <c r="N27" s="85">
        <v>13</v>
      </c>
      <c r="O27" s="86">
        <v>1.04</v>
      </c>
      <c r="P27" s="55"/>
    </row>
    <row r="28" spans="1:16" ht="13.75" customHeight="1" x14ac:dyDescent="0.15">
      <c r="A28" s="79" t="s">
        <v>54</v>
      </c>
      <c r="B28" s="80"/>
      <c r="C28" s="80"/>
      <c r="D28" s="80"/>
      <c r="E28" s="80"/>
      <c r="F28" s="80"/>
      <c r="G28" s="80"/>
      <c r="H28" s="80"/>
      <c r="I28" s="80"/>
      <c r="J28" s="80"/>
      <c r="K28" s="162"/>
      <c r="L28" s="81">
        <v>1</v>
      </c>
      <c r="M28" s="82">
        <v>1997</v>
      </c>
      <c r="N28" s="83">
        <v>1</v>
      </c>
      <c r="O28" s="84">
        <v>0.04</v>
      </c>
      <c r="P28" s="16"/>
    </row>
    <row r="29" spans="1:16" ht="13.75" customHeight="1" x14ac:dyDescent="0.15">
      <c r="A29" s="72" t="s">
        <v>55</v>
      </c>
      <c r="B29" s="73"/>
      <c r="C29" s="73"/>
      <c r="D29" s="73"/>
      <c r="E29" s="73"/>
      <c r="F29" s="73"/>
      <c r="G29" s="73"/>
      <c r="H29" s="73"/>
      <c r="I29" s="73"/>
      <c r="J29" s="73"/>
      <c r="K29" s="162"/>
      <c r="L29" s="75">
        <v>1</v>
      </c>
      <c r="M29" s="88">
        <v>2011</v>
      </c>
      <c r="N29" s="85">
        <v>1</v>
      </c>
      <c r="O29" s="86">
        <v>0.04</v>
      </c>
      <c r="P29" s="55"/>
    </row>
    <row r="30" spans="1:16" ht="13.75" customHeight="1" x14ac:dyDescent="0.15">
      <c r="A30" s="79" t="s">
        <v>56</v>
      </c>
      <c r="B30" s="80"/>
      <c r="C30" s="80"/>
      <c r="D30" s="80"/>
      <c r="E30" s="80"/>
      <c r="F30" s="80"/>
      <c r="G30" s="80"/>
      <c r="H30" s="80"/>
      <c r="I30" s="80"/>
      <c r="J30" s="80"/>
      <c r="K30" s="162"/>
      <c r="L30" s="81">
        <v>46</v>
      </c>
      <c r="M30" s="82">
        <v>2011</v>
      </c>
      <c r="N30" s="83">
        <v>2</v>
      </c>
      <c r="O30" s="84">
        <v>2.44</v>
      </c>
      <c r="P30" s="16"/>
    </row>
    <row r="31" spans="1:16" ht="13.75" customHeight="1" x14ac:dyDescent="0.15">
      <c r="A31" s="72" t="s">
        <v>57</v>
      </c>
      <c r="B31" s="73"/>
      <c r="C31" s="73"/>
      <c r="D31" s="73"/>
      <c r="E31" s="73"/>
      <c r="F31" s="73"/>
      <c r="G31" s="73"/>
      <c r="H31" s="73"/>
      <c r="I31" s="73"/>
      <c r="J31" s="73"/>
      <c r="K31" s="162"/>
      <c r="L31" s="75">
        <v>3</v>
      </c>
      <c r="M31" s="88">
        <v>2011</v>
      </c>
      <c r="N31" s="85">
        <v>3</v>
      </c>
      <c r="O31" s="86">
        <v>0.16</v>
      </c>
      <c r="P31" s="55"/>
    </row>
    <row r="32" spans="1:16" ht="13.75" customHeight="1" x14ac:dyDescent="0.15">
      <c r="A32" s="79" t="s">
        <v>59</v>
      </c>
      <c r="B32" s="80"/>
      <c r="C32" s="80"/>
      <c r="D32" s="80"/>
      <c r="E32" s="80"/>
      <c r="F32" s="80"/>
      <c r="G32" s="80"/>
      <c r="H32" s="80"/>
      <c r="I32" s="80"/>
      <c r="J32" s="80"/>
      <c r="K32" s="162"/>
      <c r="L32" s="81">
        <v>2</v>
      </c>
      <c r="M32" s="82">
        <v>1978</v>
      </c>
      <c r="N32" s="90">
        <v>3</v>
      </c>
      <c r="O32" s="91">
        <v>0.04</v>
      </c>
      <c r="P32" s="16"/>
    </row>
    <row r="33" spans="1:16" ht="13.75" customHeight="1" x14ac:dyDescent="0.15">
      <c r="A33" s="79" t="s">
        <v>58</v>
      </c>
      <c r="B33" s="80"/>
      <c r="C33" s="80"/>
      <c r="D33" s="80"/>
      <c r="E33" s="80"/>
      <c r="F33" s="80"/>
      <c r="G33" s="80"/>
      <c r="H33" s="80"/>
      <c r="I33" s="80"/>
      <c r="J33" s="80"/>
      <c r="K33" s="162"/>
      <c r="L33" s="92"/>
      <c r="M33" s="80"/>
      <c r="N33" s="93">
        <v>0</v>
      </c>
      <c r="O33" s="94">
        <v>0</v>
      </c>
      <c r="P33" s="16"/>
    </row>
    <row r="34" spans="1:16" ht="13.75" customHeight="1" x14ac:dyDescent="0.15">
      <c r="A34" s="72" t="s">
        <v>60</v>
      </c>
      <c r="B34" s="73"/>
      <c r="C34" s="73"/>
      <c r="D34" s="73"/>
      <c r="E34" s="73"/>
      <c r="F34" s="73"/>
      <c r="G34" s="73"/>
      <c r="H34" s="73"/>
      <c r="I34" s="73"/>
      <c r="J34" s="73"/>
      <c r="K34" s="162"/>
      <c r="L34" s="75">
        <v>2</v>
      </c>
      <c r="M34" s="88">
        <v>1991</v>
      </c>
      <c r="N34" s="85">
        <v>2</v>
      </c>
      <c r="O34" s="86">
        <v>0.08</v>
      </c>
      <c r="P34" s="55"/>
    </row>
    <row r="35" spans="1:16" ht="13.75" customHeight="1" x14ac:dyDescent="0.15">
      <c r="A35" s="79" t="s">
        <v>61</v>
      </c>
      <c r="B35" s="82">
        <v>35</v>
      </c>
      <c r="C35" s="82">
        <v>22</v>
      </c>
      <c r="D35" s="80"/>
      <c r="E35" s="80"/>
      <c r="F35" s="82">
        <v>12</v>
      </c>
      <c r="G35" s="82">
        <v>4</v>
      </c>
      <c r="H35" s="80"/>
      <c r="I35" s="80"/>
      <c r="J35" s="80"/>
      <c r="K35" s="74">
        <f>SUM(B35:J35)</f>
        <v>73</v>
      </c>
      <c r="L35" s="81">
        <v>7971</v>
      </c>
      <c r="M35" s="82">
        <v>2011</v>
      </c>
      <c r="N35" s="83">
        <v>38</v>
      </c>
      <c r="O35" s="84">
        <v>1082.28</v>
      </c>
      <c r="P35" s="16"/>
    </row>
    <row r="36" spans="1:16" ht="13.75" customHeight="1" x14ac:dyDescent="0.15">
      <c r="A36" s="72" t="s">
        <v>62</v>
      </c>
      <c r="B36" s="73"/>
      <c r="C36" s="88">
        <v>1</v>
      </c>
      <c r="D36" s="73"/>
      <c r="E36" s="88">
        <v>20</v>
      </c>
      <c r="F36" s="88">
        <v>276</v>
      </c>
      <c r="G36" s="73"/>
      <c r="H36" s="73"/>
      <c r="I36" s="73"/>
      <c r="J36" s="73"/>
      <c r="K36" s="74">
        <f>SUM(B36:J36)</f>
        <v>297</v>
      </c>
      <c r="L36" s="75">
        <v>571</v>
      </c>
      <c r="M36" s="88">
        <v>2006</v>
      </c>
      <c r="N36" s="85">
        <v>46</v>
      </c>
      <c r="O36" s="86">
        <v>128.19999999999999</v>
      </c>
      <c r="P36" s="55"/>
    </row>
    <row r="37" spans="1:16" ht="13.75" customHeight="1" x14ac:dyDescent="0.15">
      <c r="A37" s="79" t="s">
        <v>66</v>
      </c>
      <c r="B37" s="80"/>
      <c r="C37" s="80"/>
      <c r="D37" s="80"/>
      <c r="E37" s="80"/>
      <c r="F37" s="80"/>
      <c r="G37" s="80"/>
      <c r="H37" s="80"/>
      <c r="I37" s="80"/>
      <c r="J37" s="80"/>
      <c r="K37" s="162"/>
      <c r="L37" s="81">
        <v>2</v>
      </c>
      <c r="M37" s="82">
        <v>2002</v>
      </c>
      <c r="N37" s="83">
        <v>3</v>
      </c>
      <c r="O37" s="84">
        <v>0.16</v>
      </c>
      <c r="P37" s="16"/>
    </row>
    <row r="38" spans="1:16" ht="13.75" customHeight="1" x14ac:dyDescent="0.15">
      <c r="A38" s="72" t="s">
        <v>64</v>
      </c>
      <c r="B38" s="73"/>
      <c r="C38" s="73"/>
      <c r="D38" s="73"/>
      <c r="E38" s="73"/>
      <c r="F38" s="73"/>
      <c r="G38" s="73"/>
      <c r="H38" s="73"/>
      <c r="I38" s="73"/>
      <c r="J38" s="73"/>
      <c r="K38" s="162"/>
      <c r="L38" s="75">
        <v>1</v>
      </c>
      <c r="M38" s="76" t="s">
        <v>381</v>
      </c>
      <c r="N38" s="85">
        <v>4</v>
      </c>
      <c r="O38" s="86">
        <v>0.16</v>
      </c>
      <c r="P38" s="55"/>
    </row>
    <row r="39" spans="1:16" ht="13.75" customHeight="1" x14ac:dyDescent="0.15">
      <c r="A39" s="79" t="s">
        <v>63</v>
      </c>
      <c r="B39" s="80"/>
      <c r="C39" s="80"/>
      <c r="D39" s="80"/>
      <c r="E39" s="80"/>
      <c r="F39" s="82">
        <v>1</v>
      </c>
      <c r="G39" s="80"/>
      <c r="H39" s="80"/>
      <c r="I39" s="80"/>
      <c r="J39" s="80"/>
      <c r="K39" s="74">
        <f>SUM(B39:J39)</f>
        <v>1</v>
      </c>
      <c r="L39" s="81">
        <v>1</v>
      </c>
      <c r="M39" s="82">
        <v>1989</v>
      </c>
      <c r="N39" s="83">
        <v>1</v>
      </c>
      <c r="O39" s="84">
        <v>0.04</v>
      </c>
      <c r="P39" s="16"/>
    </row>
    <row r="40" spans="1:16" ht="13.75" customHeight="1" x14ac:dyDescent="0.15">
      <c r="A40" s="72" t="s">
        <v>65</v>
      </c>
      <c r="B40" s="73"/>
      <c r="C40" s="73"/>
      <c r="D40" s="73"/>
      <c r="E40" s="73"/>
      <c r="F40" s="73"/>
      <c r="G40" s="73"/>
      <c r="H40" s="73"/>
      <c r="I40" s="73"/>
      <c r="J40" s="73"/>
      <c r="K40" s="163" t="s">
        <v>12</v>
      </c>
      <c r="L40" s="75">
        <v>1</v>
      </c>
      <c r="M40" s="88">
        <v>1995</v>
      </c>
      <c r="N40" s="85">
        <v>2</v>
      </c>
      <c r="O40" s="86">
        <v>0.08</v>
      </c>
      <c r="P40" s="55"/>
    </row>
    <row r="41" spans="1:16" ht="13.75" customHeight="1" x14ac:dyDescent="0.15">
      <c r="A41" s="79" t="s">
        <v>67</v>
      </c>
      <c r="B41" s="80"/>
      <c r="C41" s="80"/>
      <c r="D41" s="80"/>
      <c r="E41" s="80"/>
      <c r="F41" s="82">
        <v>1</v>
      </c>
      <c r="G41" s="80"/>
      <c r="H41" s="80"/>
      <c r="I41" s="80"/>
      <c r="J41" s="80"/>
      <c r="K41" s="74">
        <f>SUM(B41:J41)</f>
        <v>1</v>
      </c>
      <c r="L41" s="81">
        <v>11</v>
      </c>
      <c r="M41" s="82">
        <v>1996</v>
      </c>
      <c r="N41" s="83">
        <v>18</v>
      </c>
      <c r="O41" s="84">
        <v>2.12</v>
      </c>
      <c r="P41" s="16"/>
    </row>
    <row r="42" spans="1:16" ht="13.75" customHeight="1" x14ac:dyDescent="0.15">
      <c r="A42" s="72" t="s">
        <v>43</v>
      </c>
      <c r="B42" s="73"/>
      <c r="C42" s="73"/>
      <c r="D42" s="73"/>
      <c r="E42" s="73"/>
      <c r="F42" s="73"/>
      <c r="G42" s="73"/>
      <c r="H42" s="73"/>
      <c r="I42" s="73"/>
      <c r="J42" s="73"/>
      <c r="K42" s="162"/>
      <c r="L42" s="75">
        <v>1</v>
      </c>
      <c r="M42" s="88">
        <v>2007</v>
      </c>
      <c r="N42" s="85">
        <v>1</v>
      </c>
      <c r="O42" s="86">
        <v>0.04</v>
      </c>
      <c r="P42" s="55"/>
    </row>
    <row r="43" spans="1:16" ht="13.75" customHeight="1" x14ac:dyDescent="0.15">
      <c r="A43" s="79" t="s">
        <v>44</v>
      </c>
      <c r="B43" s="80"/>
      <c r="C43" s="80"/>
      <c r="D43" s="80"/>
      <c r="E43" s="82">
        <v>2</v>
      </c>
      <c r="F43" s="82">
        <v>1</v>
      </c>
      <c r="G43" s="80"/>
      <c r="H43" s="80"/>
      <c r="I43" s="80"/>
      <c r="J43" s="80"/>
      <c r="K43" s="74">
        <f>SUM(B43:J43)</f>
        <v>3</v>
      </c>
      <c r="L43" s="81">
        <v>6</v>
      </c>
      <c r="M43" s="67" t="s">
        <v>382</v>
      </c>
      <c r="N43" s="83">
        <v>10</v>
      </c>
      <c r="O43" s="84">
        <v>1.24</v>
      </c>
      <c r="P43" s="16"/>
    </row>
    <row r="44" spans="1:16" ht="13.75" customHeight="1" x14ac:dyDescent="0.15">
      <c r="A44" s="72" t="s">
        <v>45</v>
      </c>
      <c r="B44" s="88">
        <v>1</v>
      </c>
      <c r="C44" s="73"/>
      <c r="D44" s="73"/>
      <c r="E44" s="73"/>
      <c r="F44" s="73"/>
      <c r="G44" s="73"/>
      <c r="H44" s="73"/>
      <c r="I44" s="73"/>
      <c r="J44" s="73"/>
      <c r="K44" s="74">
        <f>SUM(B44:J44)</f>
        <v>1</v>
      </c>
      <c r="L44" s="75">
        <v>11</v>
      </c>
      <c r="M44" s="88">
        <v>2011</v>
      </c>
      <c r="N44" s="85">
        <v>31</v>
      </c>
      <c r="O44" s="86">
        <v>2.68</v>
      </c>
      <c r="P44" s="55"/>
    </row>
    <row r="45" spans="1:16" ht="13.75" customHeight="1" x14ac:dyDescent="0.15">
      <c r="A45" s="79" t="s">
        <v>46</v>
      </c>
      <c r="B45" s="80"/>
      <c r="C45" s="82">
        <v>1</v>
      </c>
      <c r="D45" s="80"/>
      <c r="E45" s="80"/>
      <c r="F45" s="80"/>
      <c r="G45" s="80"/>
      <c r="H45" s="80"/>
      <c r="I45" s="80"/>
      <c r="J45" s="80"/>
      <c r="K45" s="74">
        <f>SUM(B45:J45)</f>
        <v>1</v>
      </c>
      <c r="L45" s="81">
        <v>11</v>
      </c>
      <c r="M45" s="82">
        <v>1997</v>
      </c>
      <c r="N45" s="83">
        <v>37</v>
      </c>
      <c r="O45" s="84">
        <v>4.4800000000000004</v>
      </c>
      <c r="P45" s="16"/>
    </row>
    <row r="46" spans="1:16" ht="13.75" customHeight="1" x14ac:dyDescent="0.15">
      <c r="A46" s="72" t="s">
        <v>48</v>
      </c>
      <c r="B46" s="88">
        <v>1</v>
      </c>
      <c r="C46" s="88">
        <v>1</v>
      </c>
      <c r="D46" s="88">
        <v>1</v>
      </c>
      <c r="E46" s="88">
        <v>1</v>
      </c>
      <c r="F46" s="88">
        <v>1</v>
      </c>
      <c r="G46" s="73"/>
      <c r="H46" s="73"/>
      <c r="I46" s="73"/>
      <c r="J46" s="73"/>
      <c r="K46" s="74">
        <f>SUM(B46:J46)</f>
        <v>5</v>
      </c>
      <c r="L46" s="75">
        <v>14</v>
      </c>
      <c r="M46" s="88">
        <v>2010</v>
      </c>
      <c r="N46" s="85">
        <v>38</v>
      </c>
      <c r="O46" s="86">
        <v>4.72</v>
      </c>
      <c r="P46" s="55"/>
    </row>
    <row r="47" spans="1:16" ht="13.75" customHeight="1" x14ac:dyDescent="0.15">
      <c r="A47" s="79" t="s">
        <v>49</v>
      </c>
      <c r="B47" s="80"/>
      <c r="C47" s="80"/>
      <c r="D47" s="80"/>
      <c r="E47" s="80"/>
      <c r="F47" s="80"/>
      <c r="G47" s="80"/>
      <c r="H47" s="80"/>
      <c r="I47" s="80"/>
      <c r="J47" s="80"/>
      <c r="K47" s="162"/>
      <c r="L47" s="81">
        <v>2</v>
      </c>
      <c r="M47" s="82">
        <v>1983</v>
      </c>
      <c r="N47" s="83">
        <v>17</v>
      </c>
      <c r="O47" s="84">
        <v>0.48</v>
      </c>
      <c r="P47" s="16"/>
    </row>
    <row r="48" spans="1:16" ht="13.75" customHeight="1" x14ac:dyDescent="0.15">
      <c r="A48" s="72" t="s">
        <v>50</v>
      </c>
      <c r="B48" s="73"/>
      <c r="C48" s="73"/>
      <c r="D48" s="73"/>
      <c r="E48" s="73"/>
      <c r="F48" s="73"/>
      <c r="G48" s="73"/>
      <c r="H48" s="73"/>
      <c r="I48" s="73"/>
      <c r="J48" s="73"/>
      <c r="K48" s="162"/>
      <c r="L48" s="75">
        <v>1</v>
      </c>
      <c r="M48" s="76" t="s">
        <v>383</v>
      </c>
      <c r="N48" s="85">
        <v>7</v>
      </c>
      <c r="O48" s="86">
        <v>0.2</v>
      </c>
      <c r="P48" s="55"/>
    </row>
    <row r="49" spans="1:16" ht="13.75" customHeight="1" x14ac:dyDescent="0.15">
      <c r="A49" s="79" t="s">
        <v>51</v>
      </c>
      <c r="B49" s="82">
        <v>33</v>
      </c>
      <c r="C49" s="82">
        <v>8</v>
      </c>
      <c r="D49" s="82">
        <v>11</v>
      </c>
      <c r="E49" s="82">
        <v>4</v>
      </c>
      <c r="F49" s="82">
        <v>9</v>
      </c>
      <c r="G49" s="82">
        <v>12</v>
      </c>
      <c r="H49" s="80"/>
      <c r="I49" s="80"/>
      <c r="J49" s="82">
        <v>1</v>
      </c>
      <c r="K49" s="74">
        <f>SUM(B49:J49)</f>
        <v>78</v>
      </c>
      <c r="L49" s="81">
        <v>78</v>
      </c>
      <c r="M49" s="82">
        <v>2014</v>
      </c>
      <c r="N49" s="83">
        <v>63</v>
      </c>
      <c r="O49" s="84">
        <v>45.6</v>
      </c>
      <c r="P49" s="16"/>
    </row>
    <row r="50" spans="1:16" ht="13.75" customHeight="1" x14ac:dyDescent="0.15">
      <c r="A50" s="72" t="s">
        <v>52</v>
      </c>
      <c r="B50" s="88">
        <v>1</v>
      </c>
      <c r="C50" s="73"/>
      <c r="D50" s="73"/>
      <c r="E50" s="73"/>
      <c r="F50" s="73"/>
      <c r="G50" s="73"/>
      <c r="H50" s="73"/>
      <c r="I50" s="73"/>
      <c r="J50" s="73"/>
      <c r="K50" s="74">
        <f>SUM(B50:J50)</f>
        <v>1</v>
      </c>
      <c r="L50" s="75">
        <v>23</v>
      </c>
      <c r="M50" s="88">
        <v>1989</v>
      </c>
      <c r="N50" s="85">
        <v>58</v>
      </c>
      <c r="O50" s="86">
        <v>9.48</v>
      </c>
      <c r="P50" s="55"/>
    </row>
    <row r="51" spans="1:16" ht="13.75" customHeight="1" x14ac:dyDescent="0.15">
      <c r="A51" s="79" t="s">
        <v>85</v>
      </c>
      <c r="B51" s="80"/>
      <c r="C51" s="80"/>
      <c r="D51" s="80"/>
      <c r="E51" s="82">
        <v>1</v>
      </c>
      <c r="F51" s="80"/>
      <c r="G51" s="80"/>
      <c r="H51" s="80"/>
      <c r="I51" s="80"/>
      <c r="J51" s="80"/>
      <c r="K51" s="74">
        <f>SUM(B51:J51)</f>
        <v>1</v>
      </c>
      <c r="L51" s="81">
        <v>37</v>
      </c>
      <c r="M51" s="82">
        <v>1991</v>
      </c>
      <c r="N51" s="83">
        <v>55</v>
      </c>
      <c r="O51" s="84">
        <v>9.68</v>
      </c>
      <c r="P51" s="16"/>
    </row>
    <row r="52" spans="1:16" ht="13.75" customHeight="1" x14ac:dyDescent="0.15">
      <c r="A52" s="72" t="s">
        <v>86</v>
      </c>
      <c r="B52" s="73"/>
      <c r="C52" s="73"/>
      <c r="D52" s="73"/>
      <c r="E52" s="73"/>
      <c r="F52" s="73"/>
      <c r="G52" s="73"/>
      <c r="H52" s="73"/>
      <c r="I52" s="73"/>
      <c r="J52" s="73"/>
      <c r="K52" s="162"/>
      <c r="L52" s="75">
        <v>1</v>
      </c>
      <c r="M52" s="76" t="s">
        <v>384</v>
      </c>
      <c r="N52" s="85">
        <v>9</v>
      </c>
      <c r="O52" s="86">
        <v>0.36</v>
      </c>
      <c r="P52" s="55"/>
    </row>
    <row r="53" spans="1:16" ht="13.75" customHeight="1" x14ac:dyDescent="0.15">
      <c r="A53" s="79" t="s">
        <v>87</v>
      </c>
      <c r="B53" s="80"/>
      <c r="C53" s="80"/>
      <c r="D53" s="80"/>
      <c r="E53" s="80"/>
      <c r="F53" s="80"/>
      <c r="G53" s="80"/>
      <c r="H53" s="80"/>
      <c r="I53" s="80"/>
      <c r="J53" s="80"/>
      <c r="K53" s="163" t="s">
        <v>12</v>
      </c>
      <c r="L53" s="81">
        <v>1</v>
      </c>
      <c r="M53" s="67" t="s">
        <v>385</v>
      </c>
      <c r="N53" s="83">
        <v>2</v>
      </c>
      <c r="O53" s="84">
        <v>0</v>
      </c>
      <c r="P53" s="16"/>
    </row>
    <row r="54" spans="1:16" ht="13.75" customHeight="1" x14ac:dyDescent="0.15">
      <c r="A54" s="72" t="s">
        <v>37</v>
      </c>
      <c r="B54" s="73"/>
      <c r="C54" s="73"/>
      <c r="D54" s="73"/>
      <c r="E54" s="73"/>
      <c r="F54" s="73"/>
      <c r="G54" s="88">
        <v>1</v>
      </c>
      <c r="H54" s="73"/>
      <c r="I54" s="73"/>
      <c r="J54" s="73"/>
      <c r="K54" s="74">
        <f>SUM(B54:J54)</f>
        <v>1</v>
      </c>
      <c r="L54" s="75">
        <v>10</v>
      </c>
      <c r="M54" s="76" t="s">
        <v>386</v>
      </c>
      <c r="N54" s="85">
        <v>63</v>
      </c>
      <c r="O54" s="86">
        <v>3.04</v>
      </c>
      <c r="P54" s="55"/>
    </row>
    <row r="55" spans="1:16" ht="13.75" customHeight="1" x14ac:dyDescent="0.15">
      <c r="A55" s="79" t="s">
        <v>35</v>
      </c>
      <c r="B55" s="80"/>
      <c r="C55" s="80"/>
      <c r="D55" s="80"/>
      <c r="E55" s="80"/>
      <c r="F55" s="80"/>
      <c r="G55" s="80"/>
      <c r="H55" s="80"/>
      <c r="I55" s="80"/>
      <c r="J55" s="80"/>
      <c r="K55" s="162"/>
      <c r="L55" s="81">
        <v>17</v>
      </c>
      <c r="M55" s="82">
        <v>2000</v>
      </c>
      <c r="N55" s="83">
        <v>2</v>
      </c>
      <c r="O55" s="84">
        <v>0.76</v>
      </c>
      <c r="P55" s="16"/>
    </row>
    <row r="56" spans="1:16" ht="13.75" customHeight="1" x14ac:dyDescent="0.15">
      <c r="A56" s="72" t="s">
        <v>36</v>
      </c>
      <c r="B56" s="73"/>
      <c r="C56" s="73"/>
      <c r="D56" s="73"/>
      <c r="E56" s="88">
        <v>4</v>
      </c>
      <c r="F56" s="73"/>
      <c r="G56" s="73"/>
      <c r="H56" s="73"/>
      <c r="I56" s="73"/>
      <c r="J56" s="73"/>
      <c r="K56" s="74">
        <f>SUM(B56:J56)</f>
        <v>4</v>
      </c>
      <c r="L56" s="75">
        <v>35</v>
      </c>
      <c r="M56" s="88">
        <v>1946</v>
      </c>
      <c r="N56" s="85">
        <v>37</v>
      </c>
      <c r="O56" s="86">
        <v>1.48</v>
      </c>
      <c r="P56" s="55"/>
    </row>
    <row r="57" spans="1:16" ht="13.75" customHeight="1" x14ac:dyDescent="0.15">
      <c r="A57" s="79" t="s">
        <v>38</v>
      </c>
      <c r="B57" s="82">
        <v>11</v>
      </c>
      <c r="C57" s="80"/>
      <c r="D57" s="80"/>
      <c r="E57" s="80"/>
      <c r="F57" s="82">
        <v>38</v>
      </c>
      <c r="G57" s="80"/>
      <c r="H57" s="80"/>
      <c r="I57" s="80"/>
      <c r="J57" s="80"/>
      <c r="K57" s="74">
        <f>SUM(B57:J57)</f>
        <v>49</v>
      </c>
      <c r="L57" s="81">
        <v>124</v>
      </c>
      <c r="M57" s="82">
        <v>2010</v>
      </c>
      <c r="N57" s="83">
        <v>23</v>
      </c>
      <c r="O57" s="84">
        <v>24.16</v>
      </c>
      <c r="P57" s="16"/>
    </row>
    <row r="58" spans="1:16" ht="13.75" customHeight="1" x14ac:dyDescent="0.15">
      <c r="A58" s="72" t="s">
        <v>68</v>
      </c>
      <c r="B58" s="88">
        <v>266</v>
      </c>
      <c r="C58" s="88">
        <v>185</v>
      </c>
      <c r="D58" s="88">
        <v>18</v>
      </c>
      <c r="E58" s="88">
        <v>59</v>
      </c>
      <c r="F58" s="88">
        <v>29</v>
      </c>
      <c r="G58" s="88">
        <v>133</v>
      </c>
      <c r="H58" s="73"/>
      <c r="I58" s="73"/>
      <c r="J58" s="73"/>
      <c r="K58" s="74">
        <f>SUM(B58:J58)</f>
        <v>690</v>
      </c>
      <c r="L58" s="75">
        <v>1139</v>
      </c>
      <c r="M58" s="88">
        <v>1999</v>
      </c>
      <c r="N58" s="85">
        <v>53</v>
      </c>
      <c r="O58" s="86">
        <v>458.92</v>
      </c>
      <c r="P58" s="55"/>
    </row>
    <row r="59" spans="1:16" ht="13.75" customHeight="1" x14ac:dyDescent="0.15">
      <c r="A59" s="79" t="s">
        <v>69</v>
      </c>
      <c r="B59" s="82">
        <v>17</v>
      </c>
      <c r="C59" s="82">
        <v>92</v>
      </c>
      <c r="D59" s="82">
        <v>11</v>
      </c>
      <c r="E59" s="82">
        <v>39</v>
      </c>
      <c r="F59" s="82">
        <v>29</v>
      </c>
      <c r="G59" s="82">
        <v>35</v>
      </c>
      <c r="H59" s="80"/>
      <c r="I59" s="80"/>
      <c r="J59" s="82">
        <v>22</v>
      </c>
      <c r="K59" s="74">
        <f>SUM(B59:J59)</f>
        <v>245</v>
      </c>
      <c r="L59" s="81">
        <v>762</v>
      </c>
      <c r="M59" s="67" t="s">
        <v>387</v>
      </c>
      <c r="N59" s="83">
        <v>55</v>
      </c>
      <c r="O59" s="84">
        <v>455.12</v>
      </c>
      <c r="P59" s="16"/>
    </row>
    <row r="60" spans="1:16" ht="13.75" customHeight="1" x14ac:dyDescent="0.15">
      <c r="A60" s="72" t="s">
        <v>75</v>
      </c>
      <c r="B60" s="73"/>
      <c r="C60" s="73"/>
      <c r="D60" s="73"/>
      <c r="E60" s="73"/>
      <c r="F60" s="73"/>
      <c r="G60" s="73"/>
      <c r="H60" s="73"/>
      <c r="I60" s="73"/>
      <c r="J60" s="73"/>
      <c r="K60" s="162"/>
      <c r="L60" s="75">
        <v>1</v>
      </c>
      <c r="M60" s="76" t="s">
        <v>388</v>
      </c>
      <c r="N60" s="85">
        <v>6</v>
      </c>
      <c r="O60" s="86">
        <v>0.12</v>
      </c>
      <c r="P60" s="55"/>
    </row>
    <row r="61" spans="1:16" ht="13.75" customHeight="1" x14ac:dyDescent="0.15">
      <c r="A61" s="79" t="s">
        <v>74</v>
      </c>
      <c r="B61" s="80"/>
      <c r="C61" s="80"/>
      <c r="D61" s="80"/>
      <c r="E61" s="80"/>
      <c r="F61" s="80"/>
      <c r="G61" s="80"/>
      <c r="H61" s="80"/>
      <c r="I61" s="80"/>
      <c r="J61" s="80"/>
      <c r="K61" s="162"/>
      <c r="L61" s="81">
        <v>4</v>
      </c>
      <c r="M61" s="82">
        <v>1993</v>
      </c>
      <c r="N61" s="83">
        <v>13</v>
      </c>
      <c r="O61" s="84">
        <v>0.68</v>
      </c>
      <c r="P61" s="16"/>
    </row>
    <row r="62" spans="1:16" ht="13.75" customHeight="1" x14ac:dyDescent="0.15">
      <c r="A62" s="72" t="s">
        <v>71</v>
      </c>
      <c r="B62" s="73"/>
      <c r="C62" s="73"/>
      <c r="D62" s="73"/>
      <c r="E62" s="88">
        <v>1</v>
      </c>
      <c r="F62" s="88">
        <v>1</v>
      </c>
      <c r="G62" s="88">
        <v>2</v>
      </c>
      <c r="H62" s="73"/>
      <c r="I62" s="73"/>
      <c r="J62" s="73"/>
      <c r="K62" s="74">
        <f>SUM(B62:J62)</f>
        <v>4</v>
      </c>
      <c r="L62" s="75">
        <v>10</v>
      </c>
      <c r="M62" s="88">
        <v>1993</v>
      </c>
      <c r="N62" s="85">
        <v>43</v>
      </c>
      <c r="O62" s="86">
        <v>3.84</v>
      </c>
      <c r="P62" s="55"/>
    </row>
    <row r="63" spans="1:16" ht="13.75" customHeight="1" x14ac:dyDescent="0.15">
      <c r="A63" s="79" t="s">
        <v>73</v>
      </c>
      <c r="B63" s="80"/>
      <c r="C63" s="80"/>
      <c r="D63" s="80"/>
      <c r="E63" s="80"/>
      <c r="F63" s="80"/>
      <c r="G63" s="80"/>
      <c r="H63" s="80"/>
      <c r="I63" s="80"/>
      <c r="J63" s="80"/>
      <c r="K63" s="162"/>
      <c r="L63" s="81">
        <v>1</v>
      </c>
      <c r="M63" s="82">
        <v>1995</v>
      </c>
      <c r="N63" s="83">
        <v>1</v>
      </c>
      <c r="O63" s="84">
        <v>0.04</v>
      </c>
      <c r="P63" s="16"/>
    </row>
    <row r="64" spans="1:16" ht="13.75" customHeight="1" x14ac:dyDescent="0.15">
      <c r="A64" s="72" t="s">
        <v>70</v>
      </c>
      <c r="B64" s="73"/>
      <c r="C64" s="73"/>
      <c r="D64" s="73"/>
      <c r="E64" s="88">
        <v>8</v>
      </c>
      <c r="F64" s="88">
        <v>1</v>
      </c>
      <c r="G64" s="88">
        <v>5</v>
      </c>
      <c r="H64" s="73"/>
      <c r="I64" s="73"/>
      <c r="J64" s="73"/>
      <c r="K64" s="74">
        <f>SUM(B64:J64)</f>
        <v>14</v>
      </c>
      <c r="L64" s="75">
        <v>28</v>
      </c>
      <c r="M64" s="88">
        <v>1993</v>
      </c>
      <c r="N64" s="85">
        <v>30</v>
      </c>
      <c r="O64" s="86">
        <v>11.08</v>
      </c>
      <c r="P64" s="55"/>
    </row>
    <row r="65" spans="1:16" ht="13.75" customHeight="1" x14ac:dyDescent="0.15">
      <c r="A65" s="79" t="s">
        <v>76</v>
      </c>
      <c r="B65" s="80"/>
      <c r="C65" s="80"/>
      <c r="D65" s="80"/>
      <c r="E65" s="80"/>
      <c r="F65" s="80"/>
      <c r="G65" s="80"/>
      <c r="H65" s="80"/>
      <c r="I65" s="80"/>
      <c r="J65" s="80"/>
      <c r="K65" s="162"/>
      <c r="L65" s="81">
        <v>1</v>
      </c>
      <c r="M65" s="67" t="s">
        <v>389</v>
      </c>
      <c r="N65" s="90">
        <v>2</v>
      </c>
      <c r="O65" s="91">
        <v>0</v>
      </c>
      <c r="P65" s="16"/>
    </row>
    <row r="66" spans="1:16" ht="13.75" customHeight="1" x14ac:dyDescent="0.15">
      <c r="A66" s="79" t="s">
        <v>72</v>
      </c>
      <c r="B66" s="80"/>
      <c r="C66" s="80"/>
      <c r="D66" s="80"/>
      <c r="E66" s="80"/>
      <c r="F66" s="80"/>
      <c r="G66" s="80"/>
      <c r="H66" s="80"/>
      <c r="I66" s="80"/>
      <c r="J66" s="80"/>
      <c r="K66" s="162"/>
      <c r="L66" s="81">
        <v>5</v>
      </c>
      <c r="M66" s="82">
        <v>1949</v>
      </c>
      <c r="N66" s="93">
        <v>2</v>
      </c>
      <c r="O66" s="94">
        <v>0</v>
      </c>
      <c r="P66" s="16"/>
    </row>
    <row r="67" spans="1:16" ht="13.75" customHeight="1" x14ac:dyDescent="0.15">
      <c r="A67" s="72" t="s">
        <v>77</v>
      </c>
      <c r="B67" s="73"/>
      <c r="C67" s="73"/>
      <c r="D67" s="73"/>
      <c r="E67" s="73"/>
      <c r="F67" s="88">
        <v>1</v>
      </c>
      <c r="G67" s="73"/>
      <c r="H67" s="73"/>
      <c r="I67" s="73"/>
      <c r="J67" s="73"/>
      <c r="K67" s="74">
        <f>SUM(B67:J67)</f>
        <v>1</v>
      </c>
      <c r="L67" s="75">
        <v>11</v>
      </c>
      <c r="M67" s="88">
        <v>2010</v>
      </c>
      <c r="N67" s="85">
        <v>41</v>
      </c>
      <c r="O67" s="86">
        <v>3.28</v>
      </c>
      <c r="P67" s="55"/>
    </row>
    <row r="68" spans="1:16" ht="13.75" customHeight="1" x14ac:dyDescent="0.15">
      <c r="A68" s="79" t="s">
        <v>79</v>
      </c>
      <c r="B68" s="82">
        <v>4</v>
      </c>
      <c r="C68" s="80"/>
      <c r="D68" s="82">
        <v>2</v>
      </c>
      <c r="E68" s="82">
        <v>3</v>
      </c>
      <c r="F68" s="82">
        <v>3</v>
      </c>
      <c r="G68" s="82">
        <v>4</v>
      </c>
      <c r="H68" s="80"/>
      <c r="I68" s="80"/>
      <c r="J68" s="82">
        <v>2</v>
      </c>
      <c r="K68" s="74">
        <f>SUM(B68:J68)</f>
        <v>18</v>
      </c>
      <c r="L68" s="81">
        <v>22</v>
      </c>
      <c r="M68" s="67" t="s">
        <v>390</v>
      </c>
      <c r="N68" s="83">
        <v>21</v>
      </c>
      <c r="O68" s="84">
        <v>6.6</v>
      </c>
      <c r="P68" s="16"/>
    </row>
    <row r="69" spans="1:16" ht="13.75" customHeight="1" x14ac:dyDescent="0.15">
      <c r="A69" s="72" t="s">
        <v>83</v>
      </c>
      <c r="B69" s="73"/>
      <c r="C69" s="73"/>
      <c r="D69" s="73"/>
      <c r="E69" s="73"/>
      <c r="F69" s="73"/>
      <c r="G69" s="73"/>
      <c r="H69" s="73"/>
      <c r="I69" s="73"/>
      <c r="J69" s="73"/>
      <c r="K69" s="163" t="s">
        <v>12</v>
      </c>
      <c r="L69" s="75">
        <v>12</v>
      </c>
      <c r="M69" s="88">
        <v>2007</v>
      </c>
      <c r="N69" s="85">
        <v>30</v>
      </c>
      <c r="O69" s="86">
        <v>2.6</v>
      </c>
      <c r="P69" s="55"/>
    </row>
    <row r="70" spans="1:16" ht="13.75" customHeight="1" x14ac:dyDescent="0.15">
      <c r="A70" s="79" t="s">
        <v>78</v>
      </c>
      <c r="B70" s="80"/>
      <c r="C70" s="80"/>
      <c r="D70" s="80"/>
      <c r="E70" s="80"/>
      <c r="F70" s="80"/>
      <c r="G70" s="80"/>
      <c r="H70" s="80"/>
      <c r="I70" s="80"/>
      <c r="J70" s="80"/>
      <c r="K70" s="162"/>
      <c r="L70" s="81">
        <v>1</v>
      </c>
      <c r="M70" s="67" t="s">
        <v>391</v>
      </c>
      <c r="N70" s="83">
        <v>3</v>
      </c>
      <c r="O70" s="84">
        <v>0.12</v>
      </c>
      <c r="P70" s="16"/>
    </row>
    <row r="71" spans="1:16" ht="13.75" customHeight="1" x14ac:dyDescent="0.15">
      <c r="A71" s="72" t="s">
        <v>80</v>
      </c>
      <c r="B71" s="73"/>
      <c r="C71" s="73"/>
      <c r="D71" s="73"/>
      <c r="E71" s="73"/>
      <c r="F71" s="73"/>
      <c r="G71" s="73"/>
      <c r="H71" s="73"/>
      <c r="I71" s="73"/>
      <c r="J71" s="73"/>
      <c r="K71" s="162"/>
      <c r="L71" s="75">
        <v>1</v>
      </c>
      <c r="M71" s="88">
        <v>1989</v>
      </c>
      <c r="N71" s="85">
        <v>2</v>
      </c>
      <c r="O71" s="86">
        <v>0.08</v>
      </c>
      <c r="P71" s="55"/>
    </row>
    <row r="72" spans="1:16" ht="13.75" customHeight="1" x14ac:dyDescent="0.15">
      <c r="A72" s="79" t="s">
        <v>81</v>
      </c>
      <c r="B72" s="82">
        <v>8</v>
      </c>
      <c r="C72" s="82">
        <v>7</v>
      </c>
      <c r="D72" s="82">
        <v>5</v>
      </c>
      <c r="E72" s="82">
        <v>5</v>
      </c>
      <c r="F72" s="82">
        <v>8</v>
      </c>
      <c r="G72" s="82">
        <v>11</v>
      </c>
      <c r="H72" s="80"/>
      <c r="I72" s="80"/>
      <c r="J72" s="82">
        <v>5</v>
      </c>
      <c r="K72" s="74">
        <f>SUM(B72:J72)</f>
        <v>49</v>
      </c>
      <c r="L72" s="81">
        <v>110</v>
      </c>
      <c r="M72" s="82">
        <v>2010</v>
      </c>
      <c r="N72" s="83">
        <v>77</v>
      </c>
      <c r="O72" s="84">
        <v>62</v>
      </c>
      <c r="P72" s="16"/>
    </row>
    <row r="73" spans="1:16" ht="13.75" customHeight="1" x14ac:dyDescent="0.15">
      <c r="A73" s="72" t="s">
        <v>82</v>
      </c>
      <c r="B73" s="73"/>
      <c r="C73" s="73"/>
      <c r="D73" s="88">
        <v>1</v>
      </c>
      <c r="E73" s="88">
        <v>3</v>
      </c>
      <c r="F73" s="88">
        <v>2</v>
      </c>
      <c r="G73" s="88">
        <v>2</v>
      </c>
      <c r="H73" s="73"/>
      <c r="I73" s="73"/>
      <c r="J73" s="88">
        <v>4</v>
      </c>
      <c r="K73" s="74">
        <f>SUM(B73:J73)</f>
        <v>12</v>
      </c>
      <c r="L73" s="75">
        <v>25</v>
      </c>
      <c r="M73" s="76" t="s">
        <v>392</v>
      </c>
      <c r="N73" s="85">
        <v>66</v>
      </c>
      <c r="O73" s="86">
        <v>13.8</v>
      </c>
      <c r="P73" s="55"/>
    </row>
    <row r="74" spans="1:16" ht="13.75" customHeight="1" x14ac:dyDescent="0.15">
      <c r="A74" s="79" t="s">
        <v>84</v>
      </c>
      <c r="B74" s="82">
        <v>1</v>
      </c>
      <c r="C74" s="80"/>
      <c r="D74" s="82">
        <v>1</v>
      </c>
      <c r="E74" s="80"/>
      <c r="F74" s="82">
        <v>1</v>
      </c>
      <c r="G74" s="82">
        <v>1</v>
      </c>
      <c r="H74" s="80"/>
      <c r="I74" s="80"/>
      <c r="J74" s="80"/>
      <c r="K74" s="74">
        <f>SUM(B74:J74)</f>
        <v>4</v>
      </c>
      <c r="L74" s="81">
        <v>6</v>
      </c>
      <c r="M74" s="82">
        <v>2008</v>
      </c>
      <c r="N74" s="83">
        <v>22</v>
      </c>
      <c r="O74" s="84">
        <v>1.56</v>
      </c>
      <c r="P74" s="16"/>
    </row>
    <row r="75" spans="1:16" ht="13.75" customHeight="1" x14ac:dyDescent="0.15">
      <c r="A75" s="72" t="s">
        <v>95</v>
      </c>
      <c r="B75" s="73"/>
      <c r="C75" s="73"/>
      <c r="D75" s="73"/>
      <c r="E75" s="73"/>
      <c r="F75" s="88">
        <v>2</v>
      </c>
      <c r="G75" s="73"/>
      <c r="H75" s="73"/>
      <c r="I75" s="73"/>
      <c r="J75" s="73"/>
      <c r="K75" s="74">
        <f>SUM(B75:J75)</f>
        <v>2</v>
      </c>
      <c r="L75" s="75">
        <v>1395</v>
      </c>
      <c r="M75" s="88">
        <v>2013</v>
      </c>
      <c r="N75" s="85">
        <v>42</v>
      </c>
      <c r="O75" s="86">
        <v>146.84</v>
      </c>
      <c r="P75" s="55"/>
    </row>
    <row r="76" spans="1:16" ht="13.75" customHeight="1" x14ac:dyDescent="0.15">
      <c r="A76" s="79" t="s">
        <v>91</v>
      </c>
      <c r="B76" s="82">
        <v>29</v>
      </c>
      <c r="C76" s="82">
        <v>17</v>
      </c>
      <c r="D76" s="82">
        <v>7</v>
      </c>
      <c r="E76" s="82">
        <v>32</v>
      </c>
      <c r="F76" s="82">
        <v>29</v>
      </c>
      <c r="G76" s="82">
        <v>16</v>
      </c>
      <c r="H76" s="80"/>
      <c r="I76" s="80"/>
      <c r="J76" s="82">
        <v>17</v>
      </c>
      <c r="K76" s="74">
        <f>SUM(B76:J76)</f>
        <v>147</v>
      </c>
      <c r="L76" s="81">
        <v>355</v>
      </c>
      <c r="M76" s="82">
        <v>2005</v>
      </c>
      <c r="N76" s="83">
        <v>74</v>
      </c>
      <c r="O76" s="84">
        <v>210.04</v>
      </c>
      <c r="P76" s="16"/>
    </row>
    <row r="77" spans="1:16" ht="13.75" customHeight="1" x14ac:dyDescent="0.15">
      <c r="A77" s="72" t="s">
        <v>92</v>
      </c>
      <c r="B77" s="73"/>
      <c r="C77" s="73"/>
      <c r="D77" s="73"/>
      <c r="E77" s="73"/>
      <c r="F77" s="73"/>
      <c r="G77" s="73"/>
      <c r="H77" s="73"/>
      <c r="I77" s="73"/>
      <c r="J77" s="73"/>
      <c r="K77" s="162"/>
      <c r="L77" s="75">
        <v>1</v>
      </c>
      <c r="M77" s="88">
        <v>1990</v>
      </c>
      <c r="N77" s="85">
        <v>1</v>
      </c>
      <c r="O77" s="86">
        <v>0.04</v>
      </c>
      <c r="P77" s="55"/>
    </row>
    <row r="78" spans="1:16" ht="13.75" customHeight="1" x14ac:dyDescent="0.15">
      <c r="A78" s="79" t="s">
        <v>93</v>
      </c>
      <c r="B78" s="82">
        <v>1170</v>
      </c>
      <c r="C78" s="82">
        <v>2000</v>
      </c>
      <c r="D78" s="82">
        <v>48</v>
      </c>
      <c r="E78" s="82">
        <v>5240</v>
      </c>
      <c r="F78" s="82">
        <v>425</v>
      </c>
      <c r="G78" s="82">
        <v>139</v>
      </c>
      <c r="H78" s="80"/>
      <c r="I78" s="80"/>
      <c r="J78" s="82">
        <v>17</v>
      </c>
      <c r="K78" s="74">
        <f>SUM(B78:J78)</f>
        <v>9039</v>
      </c>
      <c r="L78" s="81">
        <v>87087</v>
      </c>
      <c r="M78" s="82">
        <v>2011</v>
      </c>
      <c r="N78" s="90">
        <v>68</v>
      </c>
      <c r="O78" s="91">
        <v>20794.04</v>
      </c>
      <c r="P78" s="16"/>
    </row>
    <row r="79" spans="1:16" ht="13.75" customHeight="1" x14ac:dyDescent="0.15">
      <c r="A79" s="79" t="s">
        <v>94</v>
      </c>
      <c r="B79" s="80"/>
      <c r="C79" s="80"/>
      <c r="D79" s="80"/>
      <c r="E79" s="80"/>
      <c r="F79" s="80"/>
      <c r="G79" s="80"/>
      <c r="H79" s="80"/>
      <c r="I79" s="80"/>
      <c r="J79" s="80"/>
      <c r="K79" s="162"/>
      <c r="L79" s="87" t="s">
        <v>12</v>
      </c>
      <c r="M79" s="82">
        <v>2010</v>
      </c>
      <c r="N79" s="93">
        <v>0</v>
      </c>
      <c r="O79" s="94">
        <v>0</v>
      </c>
      <c r="P79" s="16"/>
    </row>
    <row r="80" spans="1:16" ht="13.75" customHeight="1" x14ac:dyDescent="0.15">
      <c r="A80" s="72" t="s">
        <v>98</v>
      </c>
      <c r="B80" s="73"/>
      <c r="C80" s="73"/>
      <c r="D80" s="73"/>
      <c r="E80" s="73"/>
      <c r="F80" s="73"/>
      <c r="G80" s="73"/>
      <c r="H80" s="73"/>
      <c r="I80" s="73"/>
      <c r="J80" s="73"/>
      <c r="K80" s="162"/>
      <c r="L80" s="75">
        <v>3</v>
      </c>
      <c r="M80" s="88">
        <v>1993</v>
      </c>
      <c r="N80" s="85">
        <v>2</v>
      </c>
      <c r="O80" s="86">
        <v>0.12</v>
      </c>
      <c r="P80" s="55"/>
    </row>
    <row r="81" spans="1:16" ht="13.75" customHeight="1" x14ac:dyDescent="0.15">
      <c r="A81" s="79" t="s">
        <v>96</v>
      </c>
      <c r="B81" s="82">
        <v>12</v>
      </c>
      <c r="C81" s="82">
        <v>15</v>
      </c>
      <c r="D81" s="82">
        <v>38</v>
      </c>
      <c r="E81" s="82">
        <v>16</v>
      </c>
      <c r="F81" s="82">
        <v>31</v>
      </c>
      <c r="G81" s="82">
        <v>57</v>
      </c>
      <c r="H81" s="80"/>
      <c r="I81" s="80"/>
      <c r="J81" s="82">
        <v>35</v>
      </c>
      <c r="K81" s="74">
        <f>SUM(B81:J81)</f>
        <v>204</v>
      </c>
      <c r="L81" s="81">
        <v>498</v>
      </c>
      <c r="M81" s="82">
        <v>1994</v>
      </c>
      <c r="N81" s="83">
        <v>78</v>
      </c>
      <c r="O81" s="84">
        <v>347.8</v>
      </c>
      <c r="P81" s="16"/>
    </row>
    <row r="82" spans="1:16" ht="13.75" customHeight="1" x14ac:dyDescent="0.15">
      <c r="A82" s="72" t="s">
        <v>97</v>
      </c>
      <c r="B82" s="73"/>
      <c r="C82" s="73"/>
      <c r="D82" s="73"/>
      <c r="E82" s="73"/>
      <c r="F82" s="73"/>
      <c r="G82" s="73"/>
      <c r="H82" s="73"/>
      <c r="I82" s="73"/>
      <c r="J82" s="73"/>
      <c r="K82" s="162"/>
      <c r="L82" s="75">
        <v>3</v>
      </c>
      <c r="M82" s="88">
        <v>1972</v>
      </c>
      <c r="N82" s="85">
        <v>2</v>
      </c>
      <c r="O82" s="86">
        <v>0</v>
      </c>
      <c r="P82" s="55"/>
    </row>
    <row r="83" spans="1:16" ht="13.75" customHeight="1" x14ac:dyDescent="0.15">
      <c r="A83" s="79" t="s">
        <v>101</v>
      </c>
      <c r="B83" s="80"/>
      <c r="C83" s="80"/>
      <c r="D83" s="80"/>
      <c r="E83" s="80"/>
      <c r="F83" s="82">
        <v>1</v>
      </c>
      <c r="G83" s="82">
        <v>2</v>
      </c>
      <c r="H83" s="80"/>
      <c r="I83" s="80"/>
      <c r="J83" s="80"/>
      <c r="K83" s="74">
        <f>SUM(B83:J83)</f>
        <v>3</v>
      </c>
      <c r="L83" s="81">
        <v>18</v>
      </c>
      <c r="M83" s="82">
        <v>1995</v>
      </c>
      <c r="N83" s="83">
        <v>58</v>
      </c>
      <c r="O83" s="84">
        <v>7.68</v>
      </c>
      <c r="P83" s="16"/>
    </row>
    <row r="84" spans="1:16" ht="13.75" customHeight="1" x14ac:dyDescent="0.15">
      <c r="A84" s="72" t="s">
        <v>100</v>
      </c>
      <c r="B84" s="88">
        <v>6</v>
      </c>
      <c r="C84" s="88">
        <v>1</v>
      </c>
      <c r="D84" s="88">
        <v>3</v>
      </c>
      <c r="E84" s="88">
        <v>7</v>
      </c>
      <c r="F84" s="88">
        <v>7</v>
      </c>
      <c r="G84" s="88">
        <v>12</v>
      </c>
      <c r="H84" s="73"/>
      <c r="I84" s="73"/>
      <c r="J84" s="88">
        <v>3</v>
      </c>
      <c r="K84" s="74">
        <f>SUM(B84:J84)</f>
        <v>39</v>
      </c>
      <c r="L84" s="75">
        <v>99</v>
      </c>
      <c r="M84" s="88">
        <v>2010</v>
      </c>
      <c r="N84" s="85">
        <v>70</v>
      </c>
      <c r="O84" s="86">
        <v>45.08</v>
      </c>
      <c r="P84" s="55"/>
    </row>
    <row r="85" spans="1:16" ht="13.75" customHeight="1" x14ac:dyDescent="0.15">
      <c r="A85" s="79" t="s">
        <v>99</v>
      </c>
      <c r="B85" s="80"/>
      <c r="C85" s="80"/>
      <c r="D85" s="80"/>
      <c r="E85" s="80"/>
      <c r="F85" s="82">
        <v>2</v>
      </c>
      <c r="G85" s="82">
        <v>7</v>
      </c>
      <c r="H85" s="80"/>
      <c r="I85" s="80"/>
      <c r="J85" s="80"/>
      <c r="K85" s="74">
        <f>SUM(B85:J85)</f>
        <v>9</v>
      </c>
      <c r="L85" s="81">
        <v>58</v>
      </c>
      <c r="M85" s="82">
        <v>2003</v>
      </c>
      <c r="N85" s="83">
        <v>48</v>
      </c>
      <c r="O85" s="84">
        <v>18</v>
      </c>
      <c r="P85" s="16"/>
    </row>
    <row r="86" spans="1:16" ht="13.75" customHeight="1" x14ac:dyDescent="0.15">
      <c r="A86" s="72" t="s">
        <v>104</v>
      </c>
      <c r="B86" s="73"/>
      <c r="C86" s="73"/>
      <c r="D86" s="73"/>
      <c r="E86" s="73"/>
      <c r="F86" s="73"/>
      <c r="G86" s="73"/>
      <c r="H86" s="73"/>
      <c r="I86" s="73"/>
      <c r="J86" s="73"/>
      <c r="K86" s="162"/>
      <c r="L86" s="75">
        <v>1</v>
      </c>
      <c r="M86" s="88">
        <v>2005</v>
      </c>
      <c r="N86" s="85">
        <v>1</v>
      </c>
      <c r="O86" s="86">
        <v>0.04</v>
      </c>
      <c r="P86" s="55"/>
    </row>
    <row r="87" spans="1:16" ht="13.75" customHeight="1" x14ac:dyDescent="0.15">
      <c r="A87" s="79" t="s">
        <v>103</v>
      </c>
      <c r="B87" s="80"/>
      <c r="C87" s="80"/>
      <c r="D87" s="80"/>
      <c r="E87" s="80"/>
      <c r="F87" s="80"/>
      <c r="G87" s="82">
        <v>2</v>
      </c>
      <c r="H87" s="80"/>
      <c r="I87" s="80"/>
      <c r="J87" s="80"/>
      <c r="K87" s="74">
        <f>SUM(B87:J87)</f>
        <v>2</v>
      </c>
      <c r="L87" s="81">
        <v>4</v>
      </c>
      <c r="M87" s="67" t="s">
        <v>393</v>
      </c>
      <c r="N87" s="83">
        <v>33</v>
      </c>
      <c r="O87" s="84">
        <v>2</v>
      </c>
      <c r="P87" s="16"/>
    </row>
    <row r="88" spans="1:16" ht="13.75" customHeight="1" x14ac:dyDescent="0.15">
      <c r="A88" s="72" t="s">
        <v>105</v>
      </c>
      <c r="B88" s="73"/>
      <c r="C88" s="73"/>
      <c r="D88" s="73"/>
      <c r="E88" s="73"/>
      <c r="F88" s="73"/>
      <c r="G88" s="73"/>
      <c r="H88" s="73"/>
      <c r="I88" s="73"/>
      <c r="J88" s="73"/>
      <c r="K88" s="162"/>
      <c r="L88" s="75">
        <v>4</v>
      </c>
      <c r="M88" s="88">
        <v>2012</v>
      </c>
      <c r="N88" s="85">
        <v>9</v>
      </c>
      <c r="O88" s="86">
        <v>0.52</v>
      </c>
      <c r="P88" s="55"/>
    </row>
    <row r="89" spans="1:16" ht="13.75" customHeight="1" x14ac:dyDescent="0.15">
      <c r="A89" s="79" t="s">
        <v>106</v>
      </c>
      <c r="B89" s="80"/>
      <c r="C89" s="80"/>
      <c r="D89" s="80"/>
      <c r="E89" s="82">
        <v>1</v>
      </c>
      <c r="F89" s="82">
        <v>2</v>
      </c>
      <c r="G89" s="82">
        <v>16</v>
      </c>
      <c r="H89" s="80"/>
      <c r="I89" s="80"/>
      <c r="J89" s="80"/>
      <c r="K89" s="74">
        <f>SUM(B89:J89)</f>
        <v>19</v>
      </c>
      <c r="L89" s="81">
        <v>103</v>
      </c>
      <c r="M89" s="82">
        <v>1943</v>
      </c>
      <c r="N89" s="83">
        <v>74</v>
      </c>
      <c r="O89" s="84">
        <v>20.64</v>
      </c>
      <c r="P89" s="16"/>
    </row>
    <row r="90" spans="1:16" ht="13.75" customHeight="1" x14ac:dyDescent="0.15">
      <c r="A90" s="72" t="s">
        <v>107</v>
      </c>
      <c r="B90" s="73"/>
      <c r="C90" s="73"/>
      <c r="D90" s="73"/>
      <c r="E90" s="73"/>
      <c r="F90" s="73"/>
      <c r="G90" s="73"/>
      <c r="H90" s="73"/>
      <c r="I90" s="73"/>
      <c r="J90" s="73"/>
      <c r="K90" s="162"/>
      <c r="L90" s="75">
        <v>2</v>
      </c>
      <c r="M90" s="76" t="s">
        <v>394</v>
      </c>
      <c r="N90" s="85">
        <v>7</v>
      </c>
      <c r="O90" s="86">
        <v>0.24</v>
      </c>
      <c r="P90" s="55"/>
    </row>
    <row r="91" spans="1:16" ht="13.75" customHeight="1" x14ac:dyDescent="0.15">
      <c r="A91" s="79" t="s">
        <v>108</v>
      </c>
      <c r="B91" s="80"/>
      <c r="C91" s="80"/>
      <c r="D91" s="82">
        <v>1</v>
      </c>
      <c r="E91" s="82">
        <v>3</v>
      </c>
      <c r="F91" s="80"/>
      <c r="G91" s="82">
        <v>1</v>
      </c>
      <c r="H91" s="80"/>
      <c r="I91" s="80"/>
      <c r="J91" s="80"/>
      <c r="K91" s="74">
        <f>SUM(B91:J91)</f>
        <v>5</v>
      </c>
      <c r="L91" s="81">
        <v>18</v>
      </c>
      <c r="M91" s="82">
        <v>2013</v>
      </c>
      <c r="N91" s="83">
        <v>7</v>
      </c>
      <c r="O91" s="84">
        <v>1.76</v>
      </c>
      <c r="P91" s="16"/>
    </row>
    <row r="92" spans="1:16" ht="13.75" customHeight="1" x14ac:dyDescent="0.15">
      <c r="A92" s="72" t="s">
        <v>109</v>
      </c>
      <c r="B92" s="73"/>
      <c r="C92" s="73"/>
      <c r="D92" s="73"/>
      <c r="E92" s="73"/>
      <c r="F92" s="73"/>
      <c r="G92" s="73"/>
      <c r="H92" s="73"/>
      <c r="I92" s="73"/>
      <c r="J92" s="73"/>
      <c r="K92" s="162"/>
      <c r="L92" s="75">
        <v>2</v>
      </c>
      <c r="M92" s="76" t="s">
        <v>395</v>
      </c>
      <c r="N92" s="85">
        <v>8</v>
      </c>
      <c r="O92" s="86">
        <v>0.4</v>
      </c>
      <c r="P92" s="55"/>
    </row>
    <row r="93" spans="1:16" ht="13.75" customHeight="1" x14ac:dyDescent="0.15">
      <c r="A93" s="79" t="s">
        <v>110</v>
      </c>
      <c r="B93" s="80"/>
      <c r="C93" s="82">
        <v>2</v>
      </c>
      <c r="D93" s="80"/>
      <c r="E93" s="80"/>
      <c r="F93" s="82">
        <v>1</v>
      </c>
      <c r="G93" s="80"/>
      <c r="H93" s="80"/>
      <c r="I93" s="80"/>
      <c r="J93" s="80"/>
      <c r="K93" s="74">
        <f>SUM(B93:J93)</f>
        <v>3</v>
      </c>
      <c r="L93" s="81">
        <v>67</v>
      </c>
      <c r="M93" s="82">
        <v>2007</v>
      </c>
      <c r="N93" s="83">
        <v>31</v>
      </c>
      <c r="O93" s="84">
        <v>7.6</v>
      </c>
      <c r="P93" s="16"/>
    </row>
    <row r="94" spans="1:16" ht="13.75" customHeight="1" x14ac:dyDescent="0.15">
      <c r="A94" s="72" t="s">
        <v>90</v>
      </c>
      <c r="B94" s="73"/>
      <c r="C94" s="73"/>
      <c r="D94" s="73"/>
      <c r="E94" s="88">
        <v>1</v>
      </c>
      <c r="F94" s="73"/>
      <c r="G94" s="88">
        <v>1</v>
      </c>
      <c r="H94" s="73"/>
      <c r="I94" s="73"/>
      <c r="J94" s="73"/>
      <c r="K94" s="74">
        <f>SUM(B94:J94)</f>
        <v>2</v>
      </c>
      <c r="L94" s="75">
        <v>9</v>
      </c>
      <c r="M94" s="88">
        <v>1995</v>
      </c>
      <c r="N94" s="85">
        <v>44</v>
      </c>
      <c r="O94" s="86">
        <v>2.68</v>
      </c>
      <c r="P94" s="55"/>
    </row>
    <row r="95" spans="1:16" ht="13.75" customHeight="1" x14ac:dyDescent="0.15">
      <c r="A95" s="72" t="s">
        <v>89</v>
      </c>
      <c r="B95" s="73"/>
      <c r="C95" s="73"/>
      <c r="D95" s="73"/>
      <c r="E95" s="73"/>
      <c r="F95" s="73"/>
      <c r="G95" s="73"/>
      <c r="H95" s="73"/>
      <c r="I95" s="73"/>
      <c r="J95" s="73"/>
      <c r="K95" s="162"/>
      <c r="L95" s="75">
        <v>1</v>
      </c>
      <c r="M95" s="88">
        <v>1955</v>
      </c>
      <c r="N95" s="85">
        <v>1</v>
      </c>
      <c r="O95" s="86">
        <v>0</v>
      </c>
      <c r="P95" s="55"/>
    </row>
    <row r="96" spans="1:16" ht="13.75" customHeight="1" x14ac:dyDescent="0.15">
      <c r="A96" s="79" t="s">
        <v>112</v>
      </c>
      <c r="B96" s="80"/>
      <c r="C96" s="80"/>
      <c r="D96" s="80"/>
      <c r="E96" s="80"/>
      <c r="F96" s="80"/>
      <c r="G96" s="80"/>
      <c r="H96" s="80"/>
      <c r="I96" s="80"/>
      <c r="J96" s="80"/>
      <c r="K96" s="162"/>
      <c r="L96" s="81">
        <v>1</v>
      </c>
      <c r="M96" s="67" t="s">
        <v>396</v>
      </c>
      <c r="N96" s="83">
        <v>3</v>
      </c>
      <c r="O96" s="84">
        <v>0.08</v>
      </c>
      <c r="P96" s="16"/>
    </row>
    <row r="97" spans="1:16" ht="13.75" customHeight="1" x14ac:dyDescent="0.15">
      <c r="A97" s="72" t="s">
        <v>111</v>
      </c>
      <c r="B97" s="73"/>
      <c r="C97" s="73"/>
      <c r="D97" s="73"/>
      <c r="E97" s="73"/>
      <c r="F97" s="73"/>
      <c r="G97" s="73"/>
      <c r="H97" s="73"/>
      <c r="I97" s="73"/>
      <c r="J97" s="73"/>
      <c r="K97" s="162"/>
      <c r="L97" s="75">
        <v>1</v>
      </c>
      <c r="M97" s="76" t="s">
        <v>397</v>
      </c>
      <c r="N97" s="85">
        <v>2</v>
      </c>
      <c r="O97" s="86">
        <v>0.04</v>
      </c>
      <c r="P97" s="55"/>
    </row>
    <row r="98" spans="1:16" ht="13.75" customHeight="1" x14ac:dyDescent="0.15">
      <c r="A98" s="79" t="s">
        <v>114</v>
      </c>
      <c r="B98" s="80"/>
      <c r="C98" s="80"/>
      <c r="D98" s="80"/>
      <c r="E98" s="80"/>
      <c r="F98" s="80"/>
      <c r="G98" s="80"/>
      <c r="H98" s="80"/>
      <c r="I98" s="80"/>
      <c r="J98" s="80"/>
      <c r="K98" s="162"/>
      <c r="L98" s="81">
        <v>4</v>
      </c>
      <c r="M98" s="82">
        <v>2007</v>
      </c>
      <c r="N98" s="83">
        <v>2</v>
      </c>
      <c r="O98" s="84">
        <v>0.2</v>
      </c>
      <c r="P98" s="16"/>
    </row>
    <row r="99" spans="1:16" ht="13.75" customHeight="1" x14ac:dyDescent="0.15">
      <c r="A99" s="72" t="s">
        <v>115</v>
      </c>
      <c r="B99" s="73"/>
      <c r="C99" s="73"/>
      <c r="D99" s="73"/>
      <c r="E99" s="73"/>
      <c r="F99" s="88">
        <v>1</v>
      </c>
      <c r="G99" s="73"/>
      <c r="H99" s="73"/>
      <c r="I99" s="73"/>
      <c r="J99" s="73"/>
      <c r="K99" s="74">
        <f>SUM(B99:J99)</f>
        <v>1</v>
      </c>
      <c r="L99" s="75">
        <v>231</v>
      </c>
      <c r="M99" s="88">
        <v>2007</v>
      </c>
      <c r="N99" s="85">
        <v>38</v>
      </c>
      <c r="O99" s="86">
        <v>66.8</v>
      </c>
      <c r="P99" s="55"/>
    </row>
    <row r="100" spans="1:16" ht="13.75" customHeight="1" x14ac:dyDescent="0.15">
      <c r="A100" s="79" t="s">
        <v>113</v>
      </c>
      <c r="B100" s="82">
        <v>268</v>
      </c>
      <c r="C100" s="82">
        <v>27</v>
      </c>
      <c r="D100" s="82">
        <v>57</v>
      </c>
      <c r="E100" s="82">
        <v>205</v>
      </c>
      <c r="F100" s="82">
        <v>175</v>
      </c>
      <c r="G100" s="82">
        <v>98</v>
      </c>
      <c r="H100" s="80"/>
      <c r="I100" s="80"/>
      <c r="J100" s="80"/>
      <c r="K100" s="74">
        <f>SUM(B100:J100)</f>
        <v>830</v>
      </c>
      <c r="L100" s="81">
        <v>4570</v>
      </c>
      <c r="M100" s="82">
        <v>1996</v>
      </c>
      <c r="N100" s="83">
        <v>77</v>
      </c>
      <c r="O100" s="84">
        <v>2243.6799999999998</v>
      </c>
      <c r="P100" s="16"/>
    </row>
    <row r="101" spans="1:16" ht="13.75" customHeight="1" x14ac:dyDescent="0.15">
      <c r="A101" s="72" t="s">
        <v>120</v>
      </c>
      <c r="B101" s="73"/>
      <c r="C101" s="73"/>
      <c r="D101" s="73"/>
      <c r="E101" s="73"/>
      <c r="F101" s="73"/>
      <c r="G101" s="73"/>
      <c r="H101" s="73"/>
      <c r="I101" s="73"/>
      <c r="J101" s="73"/>
      <c r="K101" s="162"/>
      <c r="L101" s="75">
        <v>3</v>
      </c>
      <c r="M101" s="88">
        <v>2013</v>
      </c>
      <c r="N101" s="85">
        <v>4</v>
      </c>
      <c r="O101" s="86">
        <v>0.2</v>
      </c>
      <c r="P101" s="55"/>
    </row>
    <row r="102" spans="1:16" ht="13.75" customHeight="1" x14ac:dyDescent="0.15">
      <c r="A102" s="79" t="s">
        <v>118</v>
      </c>
      <c r="B102" s="80"/>
      <c r="C102" s="80"/>
      <c r="D102" s="80"/>
      <c r="E102" s="80"/>
      <c r="F102" s="80"/>
      <c r="G102" s="80"/>
      <c r="H102" s="80"/>
      <c r="I102" s="80"/>
      <c r="J102" s="80"/>
      <c r="K102" s="162"/>
      <c r="L102" s="81">
        <v>1</v>
      </c>
      <c r="M102" s="67" t="s">
        <v>398</v>
      </c>
      <c r="N102" s="90">
        <v>2</v>
      </c>
      <c r="O102" s="91">
        <v>0.08</v>
      </c>
      <c r="P102" s="16"/>
    </row>
    <row r="103" spans="1:16" ht="13.75" customHeight="1" x14ac:dyDescent="0.15">
      <c r="A103" s="79" t="s">
        <v>119</v>
      </c>
      <c r="B103" s="80"/>
      <c r="C103" s="80"/>
      <c r="D103" s="80"/>
      <c r="E103" s="80"/>
      <c r="F103" s="80"/>
      <c r="G103" s="80"/>
      <c r="H103" s="80"/>
      <c r="I103" s="80"/>
      <c r="J103" s="80"/>
      <c r="K103" s="162"/>
      <c r="L103" s="81">
        <v>1</v>
      </c>
      <c r="M103" s="82">
        <v>2010</v>
      </c>
      <c r="N103" s="93">
        <v>1</v>
      </c>
      <c r="O103" s="94">
        <v>0.04</v>
      </c>
      <c r="P103" s="16"/>
    </row>
    <row r="104" spans="1:16" ht="13.75" customHeight="1" x14ac:dyDescent="0.15">
      <c r="A104" s="72" t="s">
        <v>133</v>
      </c>
      <c r="B104" s="88">
        <v>5</v>
      </c>
      <c r="C104" s="88">
        <v>10</v>
      </c>
      <c r="D104" s="88">
        <v>5</v>
      </c>
      <c r="E104" s="88">
        <v>12</v>
      </c>
      <c r="F104" s="88">
        <v>14</v>
      </c>
      <c r="G104" s="88">
        <v>16</v>
      </c>
      <c r="H104" s="73"/>
      <c r="I104" s="73"/>
      <c r="J104" s="88">
        <v>2</v>
      </c>
      <c r="K104" s="74">
        <f>SUM(B104:J104)</f>
        <v>64</v>
      </c>
      <c r="L104" s="75">
        <v>151</v>
      </c>
      <c r="M104" s="88">
        <v>2007</v>
      </c>
      <c r="N104" s="85">
        <v>68</v>
      </c>
      <c r="O104" s="86">
        <v>100</v>
      </c>
      <c r="P104" s="55"/>
    </row>
    <row r="105" spans="1:16" ht="13.75" customHeight="1" x14ac:dyDescent="0.15">
      <c r="A105" s="79" t="s">
        <v>121</v>
      </c>
      <c r="B105" s="80"/>
      <c r="C105" s="80"/>
      <c r="D105" s="80"/>
      <c r="E105" s="80"/>
      <c r="F105" s="80"/>
      <c r="G105" s="80"/>
      <c r="H105" s="80"/>
      <c r="I105" s="80"/>
      <c r="J105" s="80"/>
      <c r="K105" s="162"/>
      <c r="L105" s="81">
        <v>1</v>
      </c>
      <c r="M105" s="67" t="s">
        <v>399</v>
      </c>
      <c r="N105" s="83">
        <v>4</v>
      </c>
      <c r="O105" s="84">
        <v>0.16</v>
      </c>
      <c r="P105" s="16"/>
    </row>
    <row r="106" spans="1:16" ht="13.75" customHeight="1" x14ac:dyDescent="0.15">
      <c r="A106" s="72" t="s">
        <v>126</v>
      </c>
      <c r="B106" s="73"/>
      <c r="C106" s="73"/>
      <c r="D106" s="73"/>
      <c r="E106" s="73"/>
      <c r="F106" s="73"/>
      <c r="G106" s="73"/>
      <c r="H106" s="73"/>
      <c r="I106" s="73"/>
      <c r="J106" s="73"/>
      <c r="K106" s="162"/>
      <c r="L106" s="75">
        <v>2</v>
      </c>
      <c r="M106" s="76" t="s">
        <v>400</v>
      </c>
      <c r="N106" s="85">
        <v>2</v>
      </c>
      <c r="O106" s="86">
        <v>0.16</v>
      </c>
      <c r="P106" s="55"/>
    </row>
    <row r="107" spans="1:16" ht="13.75" customHeight="1" x14ac:dyDescent="0.15">
      <c r="A107" s="79" t="s">
        <v>125</v>
      </c>
      <c r="B107" s="80"/>
      <c r="C107" s="80"/>
      <c r="D107" s="80"/>
      <c r="E107" s="80"/>
      <c r="F107" s="80"/>
      <c r="G107" s="80"/>
      <c r="H107" s="80"/>
      <c r="I107" s="80"/>
      <c r="J107" s="80"/>
      <c r="K107" s="162"/>
      <c r="L107" s="81">
        <v>1</v>
      </c>
      <c r="M107" s="82">
        <v>1985</v>
      </c>
      <c r="N107" s="83">
        <v>1</v>
      </c>
      <c r="O107" s="84">
        <v>0</v>
      </c>
      <c r="P107" s="16"/>
    </row>
    <row r="108" spans="1:16" ht="13.75" customHeight="1" x14ac:dyDescent="0.15">
      <c r="A108" s="72" t="s">
        <v>127</v>
      </c>
      <c r="B108" s="73"/>
      <c r="C108" s="88">
        <v>1</v>
      </c>
      <c r="D108" s="88">
        <v>1</v>
      </c>
      <c r="E108" s="88">
        <v>1</v>
      </c>
      <c r="F108" s="88">
        <v>2</v>
      </c>
      <c r="G108" s="73"/>
      <c r="H108" s="73"/>
      <c r="I108" s="73"/>
      <c r="J108" s="73"/>
      <c r="K108" s="74">
        <f>SUM(B108:J108)</f>
        <v>5</v>
      </c>
      <c r="L108" s="75">
        <v>65</v>
      </c>
      <c r="M108" s="88">
        <v>1996</v>
      </c>
      <c r="N108" s="85">
        <v>64</v>
      </c>
      <c r="O108" s="86">
        <v>17.72</v>
      </c>
      <c r="P108" s="55"/>
    </row>
    <row r="109" spans="1:16" ht="13.75" customHeight="1" x14ac:dyDescent="0.15">
      <c r="A109" s="79" t="s">
        <v>122</v>
      </c>
      <c r="B109" s="82">
        <v>1</v>
      </c>
      <c r="C109" s="82">
        <v>4</v>
      </c>
      <c r="D109" s="82">
        <v>11</v>
      </c>
      <c r="E109" s="82">
        <v>11</v>
      </c>
      <c r="F109" s="82">
        <v>21</v>
      </c>
      <c r="G109" s="82">
        <v>32</v>
      </c>
      <c r="H109" s="80"/>
      <c r="I109" s="80"/>
      <c r="J109" s="80"/>
      <c r="K109" s="74">
        <f>SUM(B109:J109)</f>
        <v>80</v>
      </c>
      <c r="L109" s="81">
        <v>820</v>
      </c>
      <c r="M109" s="82">
        <v>1963</v>
      </c>
      <c r="N109" s="83">
        <v>78</v>
      </c>
      <c r="O109" s="84">
        <v>340.96</v>
      </c>
      <c r="P109" s="16"/>
    </row>
    <row r="110" spans="1:16" ht="13.75" customHeight="1" x14ac:dyDescent="0.15">
      <c r="A110" s="72" t="s">
        <v>124</v>
      </c>
      <c r="B110" s="73"/>
      <c r="C110" s="73"/>
      <c r="D110" s="73"/>
      <c r="E110" s="73"/>
      <c r="F110" s="73"/>
      <c r="G110" s="73"/>
      <c r="H110" s="73"/>
      <c r="I110" s="73"/>
      <c r="J110" s="73"/>
      <c r="K110" s="162"/>
      <c r="L110" s="75">
        <v>3</v>
      </c>
      <c r="M110" s="88">
        <v>2005</v>
      </c>
      <c r="N110" s="85">
        <v>11</v>
      </c>
      <c r="O110" s="86">
        <v>0.6</v>
      </c>
      <c r="P110" s="55"/>
    </row>
    <row r="111" spans="1:16" ht="13.75" customHeight="1" x14ac:dyDescent="0.15">
      <c r="A111" s="79" t="s">
        <v>123</v>
      </c>
      <c r="B111" s="80"/>
      <c r="C111" s="80"/>
      <c r="D111" s="80"/>
      <c r="E111" s="80"/>
      <c r="F111" s="80"/>
      <c r="G111" s="80"/>
      <c r="H111" s="80"/>
      <c r="I111" s="80"/>
      <c r="J111" s="80"/>
      <c r="K111" s="162"/>
      <c r="L111" s="81">
        <v>2</v>
      </c>
      <c r="M111" s="82">
        <v>1995</v>
      </c>
      <c r="N111" s="83">
        <v>1</v>
      </c>
      <c r="O111" s="84">
        <v>0.08</v>
      </c>
      <c r="P111" s="16"/>
    </row>
    <row r="112" spans="1:16" ht="13.75" customHeight="1" x14ac:dyDescent="0.15">
      <c r="A112" s="72" t="s">
        <v>132</v>
      </c>
      <c r="B112" s="88">
        <v>44</v>
      </c>
      <c r="C112" s="88">
        <v>14</v>
      </c>
      <c r="D112" s="88">
        <v>116</v>
      </c>
      <c r="E112" s="88">
        <v>50</v>
      </c>
      <c r="F112" s="88">
        <v>26</v>
      </c>
      <c r="G112" s="88">
        <v>97</v>
      </c>
      <c r="H112" s="73"/>
      <c r="I112" s="73"/>
      <c r="J112" s="88">
        <v>54</v>
      </c>
      <c r="K112" s="74">
        <f>SUM(B112:J112)</f>
        <v>401</v>
      </c>
      <c r="L112" s="75">
        <v>1222</v>
      </c>
      <c r="M112" s="88">
        <v>2013</v>
      </c>
      <c r="N112" s="85">
        <v>73</v>
      </c>
      <c r="O112" s="86">
        <v>543.36</v>
      </c>
      <c r="P112" s="55"/>
    </row>
    <row r="113" spans="1:16" ht="13.75" customHeight="1" x14ac:dyDescent="0.15">
      <c r="A113" s="79" t="s">
        <v>130</v>
      </c>
      <c r="B113" s="80"/>
      <c r="C113" s="80"/>
      <c r="D113" s="80"/>
      <c r="E113" s="80"/>
      <c r="F113" s="80"/>
      <c r="G113" s="80"/>
      <c r="H113" s="80"/>
      <c r="I113" s="80"/>
      <c r="J113" s="80"/>
      <c r="K113" s="162"/>
      <c r="L113" s="81">
        <v>1</v>
      </c>
      <c r="M113" s="82">
        <v>1987</v>
      </c>
      <c r="N113" s="83">
        <v>1</v>
      </c>
      <c r="O113" s="84">
        <v>0</v>
      </c>
      <c r="P113" s="16"/>
    </row>
    <row r="114" spans="1:16" ht="13.75" customHeight="1" x14ac:dyDescent="0.15">
      <c r="A114" s="72" t="s">
        <v>129</v>
      </c>
      <c r="B114" s="88">
        <v>4</v>
      </c>
      <c r="C114" s="73"/>
      <c r="D114" s="73"/>
      <c r="E114" s="73"/>
      <c r="F114" s="88">
        <v>1</v>
      </c>
      <c r="G114" s="88">
        <v>1</v>
      </c>
      <c r="H114" s="73"/>
      <c r="I114" s="73"/>
      <c r="J114" s="73"/>
      <c r="K114" s="74">
        <f>SUM(B114:J114)</f>
        <v>6</v>
      </c>
      <c r="L114" s="75">
        <v>28</v>
      </c>
      <c r="M114" s="88">
        <v>2005</v>
      </c>
      <c r="N114" s="85">
        <v>38</v>
      </c>
      <c r="O114" s="86">
        <v>5.92</v>
      </c>
      <c r="P114" s="55"/>
    </row>
    <row r="115" spans="1:16" ht="13.75" customHeight="1" x14ac:dyDescent="0.15">
      <c r="A115" s="79" t="s">
        <v>131</v>
      </c>
      <c r="B115" s="80"/>
      <c r="C115" s="82">
        <v>1</v>
      </c>
      <c r="D115" s="80"/>
      <c r="E115" s="80"/>
      <c r="F115" s="80"/>
      <c r="G115" s="80"/>
      <c r="H115" s="80"/>
      <c r="I115" s="80"/>
      <c r="J115" s="80"/>
      <c r="K115" s="74">
        <f>SUM(B115:J115)</f>
        <v>1</v>
      </c>
      <c r="L115" s="81">
        <v>1</v>
      </c>
      <c r="M115" s="67" t="s">
        <v>401</v>
      </c>
      <c r="N115" s="83">
        <v>4</v>
      </c>
      <c r="O115" s="84">
        <v>0.08</v>
      </c>
      <c r="P115" s="16"/>
    </row>
    <row r="116" spans="1:16" ht="13.75" customHeight="1" x14ac:dyDescent="0.15">
      <c r="A116" s="72" t="s">
        <v>128</v>
      </c>
      <c r="B116" s="73"/>
      <c r="C116" s="73"/>
      <c r="D116" s="73"/>
      <c r="E116" s="73"/>
      <c r="F116" s="88">
        <v>1</v>
      </c>
      <c r="G116" s="88">
        <v>6</v>
      </c>
      <c r="H116" s="73"/>
      <c r="I116" s="73"/>
      <c r="J116" s="73"/>
      <c r="K116" s="74">
        <f>SUM(B116:J116)</f>
        <v>7</v>
      </c>
      <c r="L116" s="75">
        <v>24</v>
      </c>
      <c r="M116" s="88">
        <v>2006</v>
      </c>
      <c r="N116" s="85">
        <v>31</v>
      </c>
      <c r="O116" s="86">
        <v>9.56</v>
      </c>
      <c r="P116" s="55"/>
    </row>
    <row r="117" spans="1:16" ht="13.75" customHeight="1" x14ac:dyDescent="0.15">
      <c r="A117" s="79" t="s">
        <v>116</v>
      </c>
      <c r="B117" s="80"/>
      <c r="C117" s="80"/>
      <c r="D117" s="80"/>
      <c r="E117" s="80"/>
      <c r="F117" s="80"/>
      <c r="G117" s="80"/>
      <c r="H117" s="80"/>
      <c r="I117" s="80"/>
      <c r="J117" s="80"/>
      <c r="K117" s="162"/>
      <c r="L117" s="81">
        <v>11</v>
      </c>
      <c r="M117" s="82">
        <v>1997</v>
      </c>
      <c r="N117" s="83">
        <v>12</v>
      </c>
      <c r="O117" s="84">
        <v>1.52</v>
      </c>
      <c r="P117" s="16"/>
    </row>
    <row r="118" spans="1:16" ht="13.75" customHeight="1" x14ac:dyDescent="0.15">
      <c r="A118" s="72" t="s">
        <v>117</v>
      </c>
      <c r="B118" s="73"/>
      <c r="C118" s="73"/>
      <c r="D118" s="73"/>
      <c r="E118" s="73"/>
      <c r="F118" s="73"/>
      <c r="G118" s="73"/>
      <c r="H118" s="73"/>
      <c r="I118" s="73"/>
      <c r="J118" s="73"/>
      <c r="K118" s="163" t="s">
        <v>12</v>
      </c>
      <c r="L118" s="75">
        <v>4934</v>
      </c>
      <c r="M118" s="88">
        <v>2008</v>
      </c>
      <c r="N118" s="85">
        <v>43</v>
      </c>
      <c r="O118" s="86">
        <v>819.72</v>
      </c>
      <c r="P118" s="55"/>
    </row>
    <row r="119" spans="1:16" ht="13.75" customHeight="1" x14ac:dyDescent="0.15">
      <c r="A119" s="79" t="s">
        <v>135</v>
      </c>
      <c r="B119" s="80"/>
      <c r="C119" s="80"/>
      <c r="D119" s="80"/>
      <c r="E119" s="80"/>
      <c r="F119" s="80"/>
      <c r="G119" s="80"/>
      <c r="H119" s="80"/>
      <c r="I119" s="80"/>
      <c r="J119" s="80"/>
      <c r="K119" s="162"/>
      <c r="L119" s="81">
        <v>4</v>
      </c>
      <c r="M119" s="82">
        <v>1976</v>
      </c>
      <c r="N119" s="83">
        <v>6</v>
      </c>
      <c r="O119" s="84">
        <v>0.12</v>
      </c>
      <c r="P119" s="16"/>
    </row>
    <row r="120" spans="1:16" ht="13.75" customHeight="1" x14ac:dyDescent="0.15">
      <c r="A120" s="72" t="s">
        <v>134</v>
      </c>
      <c r="B120" s="73"/>
      <c r="C120" s="73"/>
      <c r="D120" s="73"/>
      <c r="E120" s="73"/>
      <c r="F120" s="73"/>
      <c r="G120" s="73"/>
      <c r="H120" s="73"/>
      <c r="I120" s="73"/>
      <c r="J120" s="73"/>
      <c r="K120" s="162"/>
      <c r="L120" s="75">
        <v>10</v>
      </c>
      <c r="M120" s="88">
        <v>1994</v>
      </c>
      <c r="N120" s="85">
        <v>19</v>
      </c>
      <c r="O120" s="86">
        <v>2.08</v>
      </c>
      <c r="P120" s="55"/>
    </row>
    <row r="121" spans="1:16" ht="13.75" customHeight="1" x14ac:dyDescent="0.15">
      <c r="A121" s="79" t="s">
        <v>137</v>
      </c>
      <c r="B121" s="80"/>
      <c r="C121" s="80"/>
      <c r="D121" s="80"/>
      <c r="E121" s="80"/>
      <c r="F121" s="80"/>
      <c r="G121" s="80"/>
      <c r="H121" s="80"/>
      <c r="I121" s="80"/>
      <c r="J121" s="80"/>
      <c r="K121" s="162"/>
      <c r="L121" s="81">
        <v>6</v>
      </c>
      <c r="M121" s="82">
        <v>2009</v>
      </c>
      <c r="N121" s="83">
        <v>5</v>
      </c>
      <c r="O121" s="84">
        <v>0.48</v>
      </c>
      <c r="P121" s="16"/>
    </row>
    <row r="122" spans="1:16" ht="13.75" customHeight="1" x14ac:dyDescent="0.15">
      <c r="A122" s="72" t="s">
        <v>139</v>
      </c>
      <c r="B122" s="73"/>
      <c r="C122" s="73"/>
      <c r="D122" s="73"/>
      <c r="E122" s="73"/>
      <c r="F122" s="88">
        <v>1</v>
      </c>
      <c r="G122" s="73"/>
      <c r="H122" s="73"/>
      <c r="I122" s="73"/>
      <c r="J122" s="73"/>
      <c r="K122" s="74">
        <f>SUM(B122:J122)</f>
        <v>1</v>
      </c>
      <c r="L122" s="75">
        <v>350</v>
      </c>
      <c r="M122" s="88">
        <v>1999</v>
      </c>
      <c r="N122" s="85">
        <v>37</v>
      </c>
      <c r="O122" s="86">
        <v>56.48</v>
      </c>
      <c r="P122" s="55"/>
    </row>
    <row r="123" spans="1:16" ht="13.75" customHeight="1" x14ac:dyDescent="0.15">
      <c r="A123" s="79" t="s">
        <v>138</v>
      </c>
      <c r="B123" s="80"/>
      <c r="C123" s="80"/>
      <c r="D123" s="80"/>
      <c r="E123" s="80"/>
      <c r="F123" s="80"/>
      <c r="G123" s="80"/>
      <c r="H123" s="80"/>
      <c r="I123" s="80"/>
      <c r="J123" s="80"/>
      <c r="K123" s="162"/>
      <c r="L123" s="81">
        <v>2</v>
      </c>
      <c r="M123" s="82">
        <v>1991</v>
      </c>
      <c r="N123" s="83">
        <v>7</v>
      </c>
      <c r="O123" s="84">
        <v>0.24</v>
      </c>
      <c r="P123" s="16"/>
    </row>
    <row r="124" spans="1:16" ht="13.75" customHeight="1" x14ac:dyDescent="0.15">
      <c r="A124" s="72" t="s">
        <v>150</v>
      </c>
      <c r="B124" s="88">
        <v>27</v>
      </c>
      <c r="C124" s="88">
        <v>78</v>
      </c>
      <c r="D124" s="88">
        <v>17</v>
      </c>
      <c r="E124" s="73"/>
      <c r="F124" s="88">
        <v>44</v>
      </c>
      <c r="G124" s="88">
        <v>61</v>
      </c>
      <c r="H124" s="73"/>
      <c r="I124" s="73"/>
      <c r="J124" s="88">
        <v>39</v>
      </c>
      <c r="K124" s="74">
        <f>SUM(B124:J124)</f>
        <v>266</v>
      </c>
      <c r="L124" s="75">
        <v>1600</v>
      </c>
      <c r="M124" s="88">
        <v>1943</v>
      </c>
      <c r="N124" s="85">
        <v>77</v>
      </c>
      <c r="O124" s="86">
        <v>669.68</v>
      </c>
      <c r="P124" s="55"/>
    </row>
    <row r="125" spans="1:16" ht="13.75" customHeight="1" x14ac:dyDescent="0.15">
      <c r="A125" s="79" t="s">
        <v>147</v>
      </c>
      <c r="B125" s="82">
        <v>1</v>
      </c>
      <c r="C125" s="80"/>
      <c r="D125" s="80"/>
      <c r="E125" s="82">
        <v>2</v>
      </c>
      <c r="F125" s="80"/>
      <c r="G125" s="80"/>
      <c r="H125" s="80"/>
      <c r="I125" s="80"/>
      <c r="J125" s="80"/>
      <c r="K125" s="74">
        <f>SUM(B125:J125)</f>
        <v>3</v>
      </c>
      <c r="L125" s="81">
        <v>144</v>
      </c>
      <c r="M125" s="82">
        <v>1999</v>
      </c>
      <c r="N125" s="83">
        <v>32</v>
      </c>
      <c r="O125" s="84">
        <v>11.64</v>
      </c>
      <c r="P125" s="16"/>
    </row>
    <row r="126" spans="1:16" ht="13.75" customHeight="1" x14ac:dyDescent="0.15">
      <c r="A126" s="72" t="s">
        <v>148</v>
      </c>
      <c r="B126" s="88">
        <v>48</v>
      </c>
      <c r="C126" s="88">
        <v>53</v>
      </c>
      <c r="D126" s="88">
        <v>13</v>
      </c>
      <c r="E126" s="88">
        <v>37</v>
      </c>
      <c r="F126" s="88">
        <v>9</v>
      </c>
      <c r="G126" s="88">
        <v>32</v>
      </c>
      <c r="H126" s="73"/>
      <c r="I126" s="73"/>
      <c r="J126" s="88">
        <v>19</v>
      </c>
      <c r="K126" s="74">
        <f>SUM(B126:J126)</f>
        <v>211</v>
      </c>
      <c r="L126" s="75">
        <v>542</v>
      </c>
      <c r="M126" s="88">
        <v>2005</v>
      </c>
      <c r="N126" s="85">
        <v>71</v>
      </c>
      <c r="O126" s="86">
        <v>294.68</v>
      </c>
      <c r="P126" s="55"/>
    </row>
    <row r="127" spans="1:16" ht="13.75" customHeight="1" x14ac:dyDescent="0.15">
      <c r="A127" s="79" t="s">
        <v>143</v>
      </c>
      <c r="B127" s="80"/>
      <c r="C127" s="80"/>
      <c r="D127" s="80"/>
      <c r="E127" s="80"/>
      <c r="F127" s="80"/>
      <c r="G127" s="80"/>
      <c r="H127" s="80"/>
      <c r="I127" s="80"/>
      <c r="J127" s="80"/>
      <c r="K127" s="162"/>
      <c r="L127" s="81">
        <v>18</v>
      </c>
      <c r="M127" s="82">
        <v>1990</v>
      </c>
      <c r="N127" s="83">
        <v>8</v>
      </c>
      <c r="O127" s="84">
        <v>0.76</v>
      </c>
      <c r="P127" s="16"/>
    </row>
    <row r="128" spans="1:16" ht="13.75" customHeight="1" x14ac:dyDescent="0.15">
      <c r="A128" s="72" t="s">
        <v>144</v>
      </c>
      <c r="B128" s="73"/>
      <c r="C128" s="73"/>
      <c r="D128" s="73"/>
      <c r="E128" s="73"/>
      <c r="F128" s="73"/>
      <c r="G128" s="73"/>
      <c r="H128" s="73"/>
      <c r="I128" s="73"/>
      <c r="J128" s="73"/>
      <c r="K128" s="162"/>
      <c r="L128" s="75">
        <v>375</v>
      </c>
      <c r="M128" s="88">
        <v>2008</v>
      </c>
      <c r="N128" s="85">
        <v>13</v>
      </c>
      <c r="O128" s="86">
        <v>17.36</v>
      </c>
      <c r="P128" s="55"/>
    </row>
    <row r="129" spans="1:16" ht="13.75" customHeight="1" x14ac:dyDescent="0.15">
      <c r="A129" s="79" t="s">
        <v>140</v>
      </c>
      <c r="B129" s="80"/>
      <c r="C129" s="80"/>
      <c r="D129" s="80"/>
      <c r="E129" s="80"/>
      <c r="F129" s="80"/>
      <c r="G129" s="80"/>
      <c r="H129" s="80"/>
      <c r="I129" s="80"/>
      <c r="J129" s="80"/>
      <c r="K129" s="162"/>
      <c r="L129" s="81">
        <v>29</v>
      </c>
      <c r="M129" s="82">
        <v>1961</v>
      </c>
      <c r="N129" s="83">
        <v>12</v>
      </c>
      <c r="O129" s="84">
        <v>0.16</v>
      </c>
      <c r="P129" s="16"/>
    </row>
    <row r="130" spans="1:16" ht="13.75" customHeight="1" x14ac:dyDescent="0.15">
      <c r="A130" s="72" t="s">
        <v>145</v>
      </c>
      <c r="B130" s="88">
        <v>1</v>
      </c>
      <c r="C130" s="73"/>
      <c r="D130" s="73"/>
      <c r="E130" s="73"/>
      <c r="F130" s="73"/>
      <c r="G130" s="73"/>
      <c r="H130" s="73"/>
      <c r="I130" s="73"/>
      <c r="J130" s="73"/>
      <c r="K130" s="74">
        <f>SUM(B130:J130)</f>
        <v>1</v>
      </c>
      <c r="L130" s="75">
        <v>1032</v>
      </c>
      <c r="M130" s="88">
        <v>2007</v>
      </c>
      <c r="N130" s="85">
        <v>26</v>
      </c>
      <c r="O130" s="86">
        <v>78.56</v>
      </c>
      <c r="P130" s="55"/>
    </row>
    <row r="131" spans="1:16" ht="13.75" customHeight="1" x14ac:dyDescent="0.15">
      <c r="A131" s="79" t="s">
        <v>146</v>
      </c>
      <c r="B131" s="80"/>
      <c r="C131" s="80"/>
      <c r="D131" s="80"/>
      <c r="E131" s="80"/>
      <c r="F131" s="80"/>
      <c r="G131" s="80"/>
      <c r="H131" s="80"/>
      <c r="I131" s="80"/>
      <c r="J131" s="80"/>
      <c r="K131" s="162"/>
      <c r="L131" s="81">
        <v>8</v>
      </c>
      <c r="M131" s="82">
        <v>2007</v>
      </c>
      <c r="N131" s="83">
        <v>2</v>
      </c>
      <c r="O131" s="84">
        <v>0.36</v>
      </c>
      <c r="P131" s="16"/>
    </row>
    <row r="132" spans="1:16" ht="13.75" customHeight="1" x14ac:dyDescent="0.15">
      <c r="A132" s="72" t="s">
        <v>142</v>
      </c>
      <c r="B132" s="73"/>
      <c r="C132" s="88">
        <v>1</v>
      </c>
      <c r="D132" s="73"/>
      <c r="E132" s="73"/>
      <c r="F132" s="73"/>
      <c r="G132" s="73"/>
      <c r="H132" s="73"/>
      <c r="I132" s="73"/>
      <c r="J132" s="73"/>
      <c r="K132" s="74">
        <f>SUM(B132:J132)</f>
        <v>1</v>
      </c>
      <c r="L132" s="75">
        <v>57</v>
      </c>
      <c r="M132" s="88">
        <v>1950</v>
      </c>
      <c r="N132" s="85">
        <v>33</v>
      </c>
      <c r="O132" s="86">
        <v>3.84</v>
      </c>
      <c r="P132" s="55"/>
    </row>
    <row r="133" spans="1:16" ht="13.75" customHeight="1" x14ac:dyDescent="0.15">
      <c r="A133" s="79" t="s">
        <v>141</v>
      </c>
      <c r="B133" s="82">
        <v>8</v>
      </c>
      <c r="C133" s="82">
        <v>35</v>
      </c>
      <c r="D133" s="80"/>
      <c r="E133" s="82">
        <v>21</v>
      </c>
      <c r="F133" s="82">
        <v>11</v>
      </c>
      <c r="G133" s="82">
        <v>5</v>
      </c>
      <c r="H133" s="80"/>
      <c r="I133" s="80"/>
      <c r="J133" s="80"/>
      <c r="K133" s="74">
        <f>SUM(B133:J133)</f>
        <v>80</v>
      </c>
      <c r="L133" s="81">
        <v>1095</v>
      </c>
      <c r="M133" s="82">
        <v>1994</v>
      </c>
      <c r="N133" s="83">
        <v>30</v>
      </c>
      <c r="O133" s="84">
        <v>242.68</v>
      </c>
      <c r="P133" s="16"/>
    </row>
    <row r="134" spans="1:16" ht="13.75" customHeight="1" x14ac:dyDescent="0.15">
      <c r="A134" s="72" t="s">
        <v>149</v>
      </c>
      <c r="B134" s="73"/>
      <c r="C134" s="73"/>
      <c r="D134" s="73"/>
      <c r="E134" s="73"/>
      <c r="F134" s="73"/>
      <c r="G134" s="73"/>
      <c r="H134" s="73"/>
      <c r="I134" s="73"/>
      <c r="J134" s="73"/>
      <c r="K134" s="162"/>
      <c r="L134" s="75">
        <v>47</v>
      </c>
      <c r="M134" s="88">
        <v>1961</v>
      </c>
      <c r="N134" s="85">
        <v>23</v>
      </c>
      <c r="O134" s="86">
        <v>1.4</v>
      </c>
      <c r="P134" s="55"/>
    </row>
    <row r="135" spans="1:16" ht="13.75" customHeight="1" x14ac:dyDescent="0.15">
      <c r="A135" s="95"/>
      <c r="B135" s="95"/>
      <c r="C135" s="95"/>
      <c r="D135" s="95"/>
      <c r="E135" s="95"/>
      <c r="F135" s="95"/>
      <c r="G135" s="95"/>
      <c r="H135" s="95"/>
      <c r="I135" s="95"/>
      <c r="J135" s="95"/>
      <c r="K135" s="95"/>
      <c r="L135" s="95"/>
      <c r="M135" s="95"/>
      <c r="N135" s="96"/>
      <c r="O135" s="97"/>
      <c r="P135" s="16"/>
    </row>
    <row r="136" spans="1:16" ht="13.75" customHeight="1" x14ac:dyDescent="0.15">
      <c r="A136" s="98" t="s">
        <v>159</v>
      </c>
      <c r="B136" s="99"/>
      <c r="C136" s="99"/>
      <c r="D136" s="99"/>
      <c r="E136" s="99"/>
      <c r="F136" s="99"/>
      <c r="G136" s="99"/>
      <c r="H136" s="99"/>
      <c r="I136" s="99"/>
      <c r="J136" s="99"/>
      <c r="K136" s="110"/>
      <c r="L136" s="101">
        <v>2</v>
      </c>
      <c r="M136" s="102">
        <v>1990</v>
      </c>
      <c r="N136" s="102">
        <v>7</v>
      </c>
      <c r="O136" s="103">
        <v>0.24</v>
      </c>
      <c r="P136" s="55"/>
    </row>
    <row r="137" spans="1:16" ht="13.75" customHeight="1" x14ac:dyDescent="0.15">
      <c r="A137" s="104" t="s">
        <v>156</v>
      </c>
      <c r="B137" s="99"/>
      <c r="C137" s="99"/>
      <c r="D137" s="99"/>
      <c r="E137" s="99"/>
      <c r="F137" s="99"/>
      <c r="G137" s="99"/>
      <c r="H137" s="99"/>
      <c r="I137" s="99"/>
      <c r="J137" s="99"/>
      <c r="K137" s="110"/>
      <c r="L137" s="101">
        <v>2</v>
      </c>
      <c r="M137" s="102">
        <v>1989</v>
      </c>
      <c r="N137" s="102">
        <v>4</v>
      </c>
      <c r="O137" s="102">
        <v>0.2</v>
      </c>
      <c r="P137" s="38"/>
    </row>
    <row r="138" spans="1:16" ht="13.75" customHeight="1" x14ac:dyDescent="0.15">
      <c r="A138" s="104" t="s">
        <v>157</v>
      </c>
      <c r="B138" s="99"/>
      <c r="C138" s="99"/>
      <c r="D138" s="99"/>
      <c r="E138" s="99"/>
      <c r="F138" s="99"/>
      <c r="G138" s="99"/>
      <c r="H138" s="99"/>
      <c r="I138" s="99"/>
      <c r="J138" s="99"/>
      <c r="K138" s="110"/>
      <c r="L138" s="101">
        <v>3</v>
      </c>
      <c r="M138" s="102">
        <v>1990</v>
      </c>
      <c r="N138" s="102">
        <v>4</v>
      </c>
      <c r="O138" s="102">
        <v>0.36</v>
      </c>
      <c r="P138" s="38"/>
    </row>
    <row r="139" spans="1:16" ht="13.75" customHeight="1" x14ac:dyDescent="0.15">
      <c r="A139" s="104" t="s">
        <v>153</v>
      </c>
      <c r="B139" s="99"/>
      <c r="C139" s="99"/>
      <c r="D139" s="99"/>
      <c r="E139" s="99"/>
      <c r="F139" s="99"/>
      <c r="G139" s="99"/>
      <c r="H139" s="99"/>
      <c r="I139" s="99"/>
      <c r="J139" s="99"/>
      <c r="K139" s="110"/>
      <c r="L139" s="101">
        <v>1500</v>
      </c>
      <c r="M139" s="102">
        <v>1976</v>
      </c>
      <c r="N139" s="102">
        <v>6</v>
      </c>
      <c r="O139" s="102">
        <v>3.96</v>
      </c>
      <c r="P139" s="38"/>
    </row>
    <row r="140" spans="1:16" ht="13.75" customHeight="1" x14ac:dyDescent="0.15">
      <c r="A140" s="104" t="s">
        <v>154</v>
      </c>
      <c r="B140" s="99"/>
      <c r="C140" s="99"/>
      <c r="D140" s="99"/>
      <c r="E140" s="99"/>
      <c r="F140" s="99"/>
      <c r="G140" s="99"/>
      <c r="H140" s="99"/>
      <c r="I140" s="99"/>
      <c r="J140" s="99"/>
      <c r="K140" s="110"/>
      <c r="L140" s="101">
        <v>2</v>
      </c>
      <c r="M140" s="102">
        <v>1989</v>
      </c>
      <c r="N140" s="102">
        <v>1</v>
      </c>
      <c r="O140" s="102">
        <v>0.08</v>
      </c>
      <c r="P140" s="38"/>
    </row>
    <row r="141" spans="1:16" ht="13.75" customHeight="1" x14ac:dyDescent="0.15">
      <c r="A141" s="104" t="s">
        <v>155</v>
      </c>
      <c r="B141" s="99"/>
      <c r="C141" s="99"/>
      <c r="D141" s="99"/>
      <c r="E141" s="99"/>
      <c r="F141" s="99"/>
      <c r="G141" s="99"/>
      <c r="H141" s="99"/>
      <c r="I141" s="99"/>
      <c r="J141" s="99"/>
      <c r="K141" s="110"/>
      <c r="L141" s="101">
        <v>5</v>
      </c>
      <c r="M141" s="102">
        <v>1958</v>
      </c>
      <c r="N141" s="102">
        <v>1</v>
      </c>
      <c r="O141" s="102">
        <v>0</v>
      </c>
      <c r="P141" s="38"/>
    </row>
    <row r="142" spans="1:16" ht="13.75" customHeight="1" x14ac:dyDescent="0.15">
      <c r="A142" s="104" t="s">
        <v>160</v>
      </c>
      <c r="B142" s="99"/>
      <c r="C142" s="99"/>
      <c r="D142" s="99"/>
      <c r="E142" s="99"/>
      <c r="F142" s="99"/>
      <c r="G142" s="99"/>
      <c r="H142" s="99"/>
      <c r="I142" s="99"/>
      <c r="J142" s="99"/>
      <c r="K142" s="110"/>
      <c r="L142" s="101">
        <v>5</v>
      </c>
      <c r="M142" s="102">
        <v>1999</v>
      </c>
      <c r="N142" s="102">
        <v>1</v>
      </c>
      <c r="O142" s="102">
        <v>0.2</v>
      </c>
      <c r="P142" s="105"/>
    </row>
    <row r="143" spans="1:16" ht="13.75" customHeight="1" x14ac:dyDescent="0.15">
      <c r="A143" s="104" t="s">
        <v>152</v>
      </c>
      <c r="B143" s="99"/>
      <c r="C143" s="99"/>
      <c r="D143" s="99"/>
      <c r="E143" s="99"/>
      <c r="F143" s="99"/>
      <c r="G143" s="99"/>
      <c r="H143" s="99"/>
      <c r="I143" s="99"/>
      <c r="J143" s="99"/>
      <c r="K143" s="110"/>
      <c r="L143" s="106" t="s">
        <v>12</v>
      </c>
      <c r="M143" s="102">
        <v>2004</v>
      </c>
      <c r="N143" s="102">
        <v>0</v>
      </c>
      <c r="O143" s="102">
        <v>0</v>
      </c>
      <c r="P143" s="38"/>
    </row>
    <row r="144" spans="1:16" ht="13.75" customHeight="1" x14ac:dyDescent="0.15">
      <c r="A144" s="107" t="s">
        <v>402</v>
      </c>
      <c r="B144" s="99"/>
      <c r="C144" s="99"/>
      <c r="D144" s="99"/>
      <c r="E144" s="99"/>
      <c r="F144" s="99"/>
      <c r="G144" s="99"/>
      <c r="H144" s="99"/>
      <c r="I144" s="99"/>
      <c r="J144" s="99"/>
      <c r="K144" s="110"/>
      <c r="L144" s="101">
        <v>2</v>
      </c>
      <c r="M144" s="102">
        <v>2009</v>
      </c>
      <c r="N144" s="102">
        <v>0</v>
      </c>
      <c r="O144" s="102">
        <v>0</v>
      </c>
      <c r="P144" s="38"/>
    </row>
    <row r="145" spans="1:16" ht="13.75" customHeight="1" x14ac:dyDescent="0.15">
      <c r="A145" s="107" t="s">
        <v>403</v>
      </c>
      <c r="B145" s="99"/>
      <c r="C145" s="99"/>
      <c r="D145" s="99"/>
      <c r="E145" s="99"/>
      <c r="F145" s="99"/>
      <c r="G145" s="99"/>
      <c r="H145" s="99"/>
      <c r="I145" s="99"/>
      <c r="J145" s="99"/>
      <c r="K145" s="110"/>
      <c r="L145" s="108"/>
      <c r="M145" s="99"/>
      <c r="N145" s="102">
        <v>1</v>
      </c>
      <c r="O145" s="102">
        <v>0.04</v>
      </c>
      <c r="P145" s="38"/>
    </row>
    <row r="146" spans="1:16" ht="13.75" customHeight="1" x14ac:dyDescent="0.15">
      <c r="A146" s="109"/>
      <c r="B146" s="99"/>
      <c r="C146" s="99"/>
      <c r="D146" s="99"/>
      <c r="E146" s="99"/>
      <c r="F146" s="99"/>
      <c r="G146" s="99"/>
      <c r="H146" s="99"/>
      <c r="I146" s="99"/>
      <c r="J146" s="99"/>
      <c r="K146" s="110"/>
      <c r="L146" s="108"/>
      <c r="M146" s="99"/>
      <c r="N146" s="99"/>
      <c r="O146" s="99"/>
      <c r="P146" s="38"/>
    </row>
    <row r="147" spans="1:16" ht="13.75" customHeight="1" x14ac:dyDescent="0.15">
      <c r="A147" s="109"/>
      <c r="B147" s="99"/>
      <c r="C147" s="99"/>
      <c r="D147" s="99"/>
      <c r="E147" s="99"/>
      <c r="F147" s="99"/>
      <c r="G147" s="99"/>
      <c r="H147" s="99"/>
      <c r="I147" s="99"/>
      <c r="J147" s="99"/>
      <c r="K147" s="110"/>
      <c r="L147" s="108"/>
      <c r="M147" s="99"/>
      <c r="N147" s="99"/>
      <c r="O147" s="99"/>
      <c r="P147" s="38"/>
    </row>
    <row r="148" spans="1:16" ht="13.75" customHeight="1" x14ac:dyDescent="0.15">
      <c r="A148" s="111"/>
      <c r="B148" s="80"/>
      <c r="C148" s="80"/>
      <c r="D148" s="80"/>
      <c r="E148" s="80"/>
      <c r="F148" s="80"/>
      <c r="G148" s="80"/>
      <c r="H148" s="80"/>
      <c r="I148" s="80"/>
      <c r="J148" s="80"/>
      <c r="K148" s="112"/>
      <c r="L148" s="92"/>
      <c r="M148" s="80"/>
      <c r="N148" s="80"/>
      <c r="O148" s="80"/>
      <c r="P148" s="38"/>
    </row>
    <row r="149" spans="1:16" ht="13.75" customHeight="1" x14ac:dyDescent="0.15">
      <c r="A149" s="113" t="s">
        <v>161</v>
      </c>
      <c r="B149" s="114">
        <f t="shared" ref="B149:K149" si="0">SUM(B2:B148)</f>
        <v>2055</v>
      </c>
      <c r="C149" s="114">
        <f t="shared" si="0"/>
        <v>3070</v>
      </c>
      <c r="D149" s="114">
        <f t="shared" si="0"/>
        <v>690</v>
      </c>
      <c r="E149" s="114">
        <f t="shared" si="0"/>
        <v>5901</v>
      </c>
      <c r="F149" s="114">
        <f t="shared" si="0"/>
        <v>9669</v>
      </c>
      <c r="G149" s="114">
        <f t="shared" si="0"/>
        <v>1900</v>
      </c>
      <c r="H149" s="114">
        <f t="shared" si="0"/>
        <v>0</v>
      </c>
      <c r="I149" s="114">
        <f t="shared" si="0"/>
        <v>0</v>
      </c>
      <c r="J149" s="114">
        <f t="shared" si="0"/>
        <v>220</v>
      </c>
      <c r="K149" s="115">
        <f t="shared" si="0"/>
        <v>23505</v>
      </c>
      <c r="L149" s="116">
        <v>106539</v>
      </c>
      <c r="M149" s="114">
        <v>2011</v>
      </c>
      <c r="N149" s="114">
        <v>80</v>
      </c>
      <c r="O149" s="114">
        <v>35520</v>
      </c>
      <c r="P149" s="71" t="s">
        <v>424</v>
      </c>
    </row>
    <row r="150" spans="1:16" ht="13.75" customHeight="1" x14ac:dyDescent="0.15">
      <c r="A150" s="111"/>
      <c r="B150" s="80"/>
      <c r="C150" s="80"/>
      <c r="D150" s="80"/>
      <c r="E150" s="80"/>
      <c r="F150" s="80"/>
      <c r="G150" s="80"/>
      <c r="H150" s="80"/>
      <c r="I150" s="80"/>
      <c r="J150" s="80"/>
      <c r="K150" s="112"/>
      <c r="L150" s="92"/>
      <c r="M150" s="80"/>
      <c r="N150" s="80"/>
      <c r="O150" s="80"/>
      <c r="P150" s="38"/>
    </row>
    <row r="151" spans="1:16" ht="13.75" customHeight="1" x14ac:dyDescent="0.15">
      <c r="A151" s="117" t="s">
        <v>162</v>
      </c>
      <c r="B151" s="114">
        <f t="shared" ref="B151:K151" si="1">COUNT(B2:B134)</f>
        <v>27</v>
      </c>
      <c r="C151" s="114">
        <f t="shared" si="1"/>
        <v>25</v>
      </c>
      <c r="D151" s="114">
        <f t="shared" si="1"/>
        <v>21</v>
      </c>
      <c r="E151" s="114">
        <f t="shared" si="1"/>
        <v>32</v>
      </c>
      <c r="F151" s="114">
        <f t="shared" si="1"/>
        <v>46</v>
      </c>
      <c r="G151" s="114">
        <f t="shared" si="1"/>
        <v>36</v>
      </c>
      <c r="H151" s="114">
        <f t="shared" si="1"/>
        <v>0</v>
      </c>
      <c r="I151" s="114">
        <f t="shared" si="1"/>
        <v>0</v>
      </c>
      <c r="J151" s="114">
        <f t="shared" si="1"/>
        <v>13</v>
      </c>
      <c r="K151" s="115">
        <f t="shared" si="1"/>
        <v>60</v>
      </c>
      <c r="L151" s="116">
        <v>72</v>
      </c>
      <c r="M151" s="114">
        <v>2011</v>
      </c>
      <c r="N151" s="118"/>
      <c r="O151" s="114">
        <v>61.3</v>
      </c>
      <c r="P151" s="71" t="s">
        <v>424</v>
      </c>
    </row>
    <row r="152" spans="1:16" ht="13.75" customHeight="1" x14ac:dyDescent="0.15">
      <c r="A152" s="111"/>
      <c r="B152" s="80"/>
      <c r="C152" s="80"/>
      <c r="D152" s="80"/>
      <c r="E152" s="80"/>
      <c r="F152" s="80"/>
      <c r="G152" s="80"/>
      <c r="H152" s="80"/>
      <c r="I152" s="80"/>
      <c r="J152" s="80"/>
      <c r="K152" s="112"/>
      <c r="L152" s="92"/>
      <c r="M152" s="80"/>
      <c r="N152" s="80"/>
      <c r="O152" s="80"/>
      <c r="P152" s="38"/>
    </row>
    <row r="153" spans="1:16" ht="13.75" customHeight="1" x14ac:dyDescent="0.15">
      <c r="A153" s="119" t="s">
        <v>405</v>
      </c>
      <c r="B153" s="123">
        <v>6</v>
      </c>
      <c r="C153" s="123">
        <v>3</v>
      </c>
      <c r="D153" s="123">
        <v>3</v>
      </c>
      <c r="E153" s="123">
        <v>5</v>
      </c>
      <c r="F153" s="123">
        <v>2</v>
      </c>
      <c r="G153" s="123">
        <v>3</v>
      </c>
      <c r="H153" s="120"/>
      <c r="I153" s="120"/>
      <c r="J153" s="120"/>
      <c r="K153" s="121">
        <f>SUM(B153:J153)</f>
        <v>22</v>
      </c>
      <c r="L153" s="122">
        <v>24</v>
      </c>
      <c r="M153" s="123">
        <v>1990</v>
      </c>
      <c r="N153" s="120"/>
      <c r="O153" s="120"/>
      <c r="P153" s="38"/>
    </row>
    <row r="154" spans="1:16" ht="13.75" customHeight="1" x14ac:dyDescent="0.15">
      <c r="A154" s="66" t="s">
        <v>164</v>
      </c>
      <c r="B154" s="82">
        <v>1</v>
      </c>
      <c r="C154" s="82">
        <v>1</v>
      </c>
      <c r="D154" s="82">
        <v>1</v>
      </c>
      <c r="E154" s="82">
        <v>1</v>
      </c>
      <c r="F154" s="82">
        <v>1</v>
      </c>
      <c r="G154" s="82">
        <v>1</v>
      </c>
      <c r="H154" s="80"/>
      <c r="I154" s="80"/>
      <c r="J154" s="80"/>
      <c r="K154" s="124">
        <v>6</v>
      </c>
      <c r="L154" s="92"/>
      <c r="M154" s="80"/>
      <c r="N154" s="80"/>
      <c r="O154" s="80"/>
      <c r="P154" s="38"/>
    </row>
    <row r="155" spans="1:16" ht="13.75" customHeight="1" x14ac:dyDescent="0.15">
      <c r="A155" s="119" t="s">
        <v>178</v>
      </c>
      <c r="B155" s="123">
        <v>2</v>
      </c>
      <c r="C155" s="123">
        <v>1.5</v>
      </c>
      <c r="D155" s="123">
        <v>3.5</v>
      </c>
      <c r="E155" s="123">
        <v>5</v>
      </c>
      <c r="F155" s="123">
        <v>6</v>
      </c>
      <c r="G155" s="123">
        <v>4</v>
      </c>
      <c r="H155" s="120"/>
      <c r="I155" s="120"/>
      <c r="J155" s="120"/>
      <c r="K155" s="121">
        <f>SUM(B155:I155)</f>
        <v>22</v>
      </c>
      <c r="L155" s="122">
        <v>46</v>
      </c>
      <c r="M155" s="123">
        <v>1990</v>
      </c>
      <c r="N155" s="120"/>
      <c r="O155" s="120"/>
      <c r="P155" s="38"/>
    </row>
    <row r="156" spans="1:16" ht="13.75" customHeight="1" x14ac:dyDescent="0.15">
      <c r="A156" s="66" t="s">
        <v>179</v>
      </c>
      <c r="B156" s="82">
        <v>6</v>
      </c>
      <c r="C156" s="82">
        <v>4.5</v>
      </c>
      <c r="D156" s="82">
        <v>3</v>
      </c>
      <c r="E156" s="82">
        <v>4</v>
      </c>
      <c r="F156" s="82">
        <v>1</v>
      </c>
      <c r="G156" s="82">
        <v>5</v>
      </c>
      <c r="H156" s="80"/>
      <c r="I156" s="80"/>
      <c r="J156" s="80"/>
      <c r="K156" s="124">
        <f>SUM(B156:I156)</f>
        <v>23.5</v>
      </c>
      <c r="L156" s="81">
        <v>32.5</v>
      </c>
      <c r="M156" s="82">
        <v>2010</v>
      </c>
      <c r="N156" s="80"/>
      <c r="O156" s="80"/>
      <c r="P156" s="125"/>
    </row>
    <row r="157" spans="1:16" ht="13.75" customHeight="1" x14ac:dyDescent="0.15">
      <c r="A157" s="119" t="s">
        <v>406</v>
      </c>
      <c r="B157" s="123">
        <v>1</v>
      </c>
      <c r="C157" s="123">
        <v>3</v>
      </c>
      <c r="D157" s="123">
        <v>5</v>
      </c>
      <c r="E157" s="123">
        <v>5</v>
      </c>
      <c r="F157" s="123">
        <v>8</v>
      </c>
      <c r="G157" s="123">
        <v>9</v>
      </c>
      <c r="H157" s="120"/>
      <c r="I157" s="120"/>
      <c r="J157" s="120"/>
      <c r="K157" s="121">
        <f>SUM(B157:I157)</f>
        <v>31</v>
      </c>
      <c r="L157" s="122">
        <v>93</v>
      </c>
      <c r="M157" s="123">
        <v>1990</v>
      </c>
      <c r="N157" s="120"/>
      <c r="O157" s="120"/>
      <c r="P157" s="126">
        <f>PRODUCT(K157*0.625)</f>
        <v>19.375</v>
      </c>
    </row>
    <row r="158" spans="1:16" ht="13.75" customHeight="1" x14ac:dyDescent="0.15">
      <c r="A158" s="66" t="s">
        <v>407</v>
      </c>
      <c r="B158" s="82">
        <v>130</v>
      </c>
      <c r="C158" s="82">
        <v>140</v>
      </c>
      <c r="D158" s="82">
        <v>105</v>
      </c>
      <c r="E158" s="82">
        <v>60</v>
      </c>
      <c r="F158" s="82">
        <v>35</v>
      </c>
      <c r="G158" s="82">
        <v>100</v>
      </c>
      <c r="H158" s="80"/>
      <c r="I158" s="80"/>
      <c r="J158" s="80"/>
      <c r="K158" s="124">
        <f>SUM(B158:I158)</f>
        <v>570</v>
      </c>
      <c r="L158" s="81">
        <v>787</v>
      </c>
      <c r="M158" s="82">
        <v>1992</v>
      </c>
      <c r="N158" s="80"/>
      <c r="O158" s="80"/>
      <c r="P158" s="127">
        <f>PRODUCT(K158*0.625)</f>
        <v>356.25</v>
      </c>
    </row>
    <row r="159" spans="1:16" ht="13.75" customHeight="1" x14ac:dyDescent="0.15">
      <c r="A159" s="119" t="s">
        <v>408</v>
      </c>
      <c r="B159" s="120"/>
      <c r="C159" s="120"/>
      <c r="D159" s="120"/>
      <c r="E159" s="120"/>
      <c r="F159" s="120"/>
      <c r="G159" s="120"/>
      <c r="H159" s="120"/>
      <c r="I159" s="120"/>
      <c r="J159" s="120"/>
      <c r="K159" s="121">
        <v>3</v>
      </c>
      <c r="L159" s="122">
        <v>19</v>
      </c>
      <c r="M159" s="123">
        <v>1990</v>
      </c>
      <c r="N159" s="120"/>
      <c r="O159" s="120"/>
      <c r="P159" s="38"/>
    </row>
    <row r="160" spans="1:16" ht="13.75" customHeight="1" x14ac:dyDescent="0.15">
      <c r="A160" s="66" t="s">
        <v>183</v>
      </c>
      <c r="B160" s="80"/>
      <c r="C160" s="80"/>
      <c r="D160" s="80"/>
      <c r="E160" s="82">
        <v>2</v>
      </c>
      <c r="F160" s="82">
        <v>1</v>
      </c>
      <c r="G160" s="82">
        <v>2.5</v>
      </c>
      <c r="H160" s="80"/>
      <c r="I160" s="80"/>
      <c r="J160" s="80"/>
      <c r="K160" s="124">
        <f>SUM(B160:I160)</f>
        <v>5.5</v>
      </c>
      <c r="L160" s="81">
        <v>7</v>
      </c>
      <c r="M160" s="82">
        <v>1995</v>
      </c>
      <c r="N160" s="80"/>
      <c r="O160" s="80"/>
      <c r="P160" s="125"/>
    </row>
    <row r="161" spans="1:16" ht="13.75" customHeight="1" x14ac:dyDescent="0.15">
      <c r="A161" s="119" t="s">
        <v>409</v>
      </c>
      <c r="B161" s="120"/>
      <c r="C161" s="120"/>
      <c r="D161" s="120"/>
      <c r="E161" s="123">
        <v>45</v>
      </c>
      <c r="F161" s="123">
        <v>15</v>
      </c>
      <c r="G161" s="123">
        <v>56</v>
      </c>
      <c r="H161" s="120"/>
      <c r="I161" s="120"/>
      <c r="J161" s="120"/>
      <c r="K161" s="121">
        <f>SUM(B161:I161)</f>
        <v>116</v>
      </c>
      <c r="L161" s="122">
        <v>147</v>
      </c>
      <c r="M161" s="123">
        <v>1992</v>
      </c>
      <c r="N161" s="120"/>
      <c r="O161" s="120"/>
      <c r="P161" s="126">
        <f>PRODUCT(K161*0.625)</f>
        <v>72.5</v>
      </c>
    </row>
    <row r="162" spans="1:16" ht="13.75" customHeight="1" x14ac:dyDescent="0.15">
      <c r="A162" s="66" t="s">
        <v>185</v>
      </c>
      <c r="B162" s="80"/>
      <c r="C162" s="80"/>
      <c r="D162" s="80"/>
      <c r="E162" s="80"/>
      <c r="F162" s="80"/>
      <c r="G162" s="80"/>
      <c r="H162" s="80"/>
      <c r="I162" s="80"/>
      <c r="J162" s="80"/>
      <c r="K162" s="68" t="s">
        <v>238</v>
      </c>
      <c r="L162" s="92"/>
      <c r="M162" s="80"/>
      <c r="N162" s="80"/>
      <c r="O162" s="80"/>
      <c r="P162" s="128"/>
    </row>
    <row r="163" spans="1:16" ht="13.75" customHeight="1" x14ac:dyDescent="0.15">
      <c r="A163" s="119" t="s">
        <v>247</v>
      </c>
      <c r="B163" s="129">
        <v>1.333333333333333</v>
      </c>
      <c r="C163" s="129">
        <v>1.375</v>
      </c>
      <c r="D163" s="129">
        <v>1.333333333333333</v>
      </c>
      <c r="E163" s="129">
        <v>1.25</v>
      </c>
      <c r="F163" s="129">
        <v>1.291666666666667</v>
      </c>
      <c r="G163" s="129">
        <v>1.229166666666667</v>
      </c>
      <c r="H163" s="129"/>
      <c r="I163" s="120"/>
      <c r="J163" s="120"/>
      <c r="K163" s="130"/>
      <c r="L163" s="131"/>
      <c r="M163" s="120"/>
      <c r="N163" s="120"/>
      <c r="O163" s="120"/>
      <c r="P163" s="38"/>
    </row>
    <row r="164" spans="1:16" ht="13.75" customHeight="1" x14ac:dyDescent="0.15">
      <c r="A164" s="66" t="s">
        <v>248</v>
      </c>
      <c r="B164" s="132">
        <v>1.666666666666667</v>
      </c>
      <c r="C164" s="132">
        <v>1.625</v>
      </c>
      <c r="D164" s="132">
        <v>1.604166666666667</v>
      </c>
      <c r="E164" s="132">
        <v>1.708333333333333</v>
      </c>
      <c r="F164" s="132">
        <v>1.625</v>
      </c>
      <c r="G164" s="132">
        <v>1.708333333333333</v>
      </c>
      <c r="H164" s="132"/>
      <c r="I164" s="80"/>
      <c r="J164" s="80"/>
      <c r="K164" s="112"/>
      <c r="L164" s="92"/>
      <c r="M164" s="80"/>
      <c r="N164" s="80"/>
      <c r="O164" s="80"/>
      <c r="P164" s="38"/>
    </row>
    <row r="165" spans="1:16" ht="13.75" customHeight="1" x14ac:dyDescent="0.15">
      <c r="A165" s="119" t="s">
        <v>249</v>
      </c>
      <c r="B165" s="120"/>
      <c r="C165" s="120"/>
      <c r="D165" s="120"/>
      <c r="E165" s="120"/>
      <c r="F165" s="120"/>
      <c r="G165" s="120"/>
      <c r="H165" s="120"/>
      <c r="I165" s="120"/>
      <c r="J165" s="120"/>
      <c r="K165" s="130"/>
      <c r="L165" s="131"/>
      <c r="M165" s="120"/>
      <c r="N165" s="120"/>
      <c r="O165" s="120"/>
      <c r="P165" s="38"/>
    </row>
    <row r="166" spans="1:16" ht="13.75" customHeight="1" x14ac:dyDescent="0.15">
      <c r="A166" s="66" t="s">
        <v>250</v>
      </c>
      <c r="B166" s="80"/>
      <c r="C166" s="80"/>
      <c r="D166" s="80"/>
      <c r="E166" s="80"/>
      <c r="F166" s="80"/>
      <c r="G166" s="80"/>
      <c r="H166" s="80"/>
      <c r="I166" s="80"/>
      <c r="J166" s="80"/>
      <c r="K166" s="112"/>
      <c r="L166" s="92"/>
      <c r="M166" s="80"/>
      <c r="N166" s="80"/>
      <c r="O166" s="80"/>
      <c r="P166" s="38"/>
    </row>
    <row r="167" spans="1:16" ht="13.75" customHeight="1" x14ac:dyDescent="0.15">
      <c r="A167" s="119" t="s">
        <v>251</v>
      </c>
      <c r="B167" s="120"/>
      <c r="C167" s="120"/>
      <c r="D167" s="120"/>
      <c r="E167" s="120"/>
      <c r="F167" s="120"/>
      <c r="G167" s="120"/>
      <c r="H167" s="120"/>
      <c r="I167" s="120"/>
      <c r="J167" s="120"/>
      <c r="K167" s="121">
        <f>K155+K156+K160</f>
        <v>51</v>
      </c>
      <c r="L167" s="122">
        <v>68</v>
      </c>
      <c r="M167" s="123">
        <v>2003</v>
      </c>
      <c r="N167" s="120"/>
      <c r="O167" s="120"/>
      <c r="P167" s="125"/>
    </row>
    <row r="168" spans="1:16" ht="13.75" customHeight="1" x14ac:dyDescent="0.15">
      <c r="A168" s="66" t="s">
        <v>410</v>
      </c>
      <c r="B168" s="80"/>
      <c r="C168" s="80"/>
      <c r="D168" s="80"/>
      <c r="E168" s="80"/>
      <c r="F168" s="80"/>
      <c r="G168" s="80"/>
      <c r="H168" s="80"/>
      <c r="I168" s="80"/>
      <c r="J168" s="80"/>
      <c r="K168" s="124">
        <f>K157+K158+K161</f>
        <v>717</v>
      </c>
      <c r="L168" s="81">
        <v>846</v>
      </c>
      <c r="M168" s="82">
        <v>1992</v>
      </c>
      <c r="N168" s="80"/>
      <c r="O168" s="80"/>
      <c r="P168" s="126">
        <f>PRODUCT(K168*0.625)</f>
        <v>448.125</v>
      </c>
    </row>
    <row r="169" spans="1:16" ht="13.75" customHeight="1" x14ac:dyDescent="0.15">
      <c r="A169" s="133" t="s">
        <v>253</v>
      </c>
      <c r="B169" s="165" t="s">
        <v>300</v>
      </c>
      <c r="C169" s="134"/>
      <c r="D169" s="134"/>
      <c r="E169" s="134"/>
      <c r="F169" s="134"/>
      <c r="G169" s="134"/>
      <c r="H169" s="134"/>
      <c r="I169" s="134"/>
      <c r="J169" s="134"/>
      <c r="K169" s="135"/>
      <c r="L169" s="136"/>
      <c r="M169" s="134"/>
      <c r="N169" s="137"/>
      <c r="O169" s="137"/>
      <c r="P169" s="138"/>
    </row>
    <row r="170" spans="1:16" ht="13.75" customHeight="1" x14ac:dyDescent="0.15">
      <c r="A170" s="97"/>
      <c r="B170" s="97"/>
      <c r="C170" s="97"/>
      <c r="D170" s="97"/>
      <c r="E170" s="97"/>
      <c r="F170" s="97"/>
      <c r="G170" s="97"/>
      <c r="H170" s="97"/>
      <c r="I170" s="97"/>
      <c r="J170" s="97"/>
      <c r="K170" s="139"/>
      <c r="L170" s="140"/>
      <c r="M170" s="97"/>
      <c r="N170" s="141"/>
      <c r="O170" s="141"/>
      <c r="P170" s="16"/>
    </row>
    <row r="171" spans="1:16" ht="13.75" customHeight="1" x14ac:dyDescent="0.15">
      <c r="A171" s="142" t="s">
        <v>356</v>
      </c>
      <c r="B171" s="143" t="s">
        <v>411</v>
      </c>
      <c r="C171" s="144"/>
      <c r="D171" s="144"/>
      <c r="E171" s="144"/>
      <c r="F171" s="144"/>
      <c r="G171" s="144"/>
      <c r="H171" s="144"/>
      <c r="I171" s="144"/>
      <c r="J171" s="144"/>
      <c r="K171" s="145"/>
      <c r="L171" s="146"/>
      <c r="M171" s="144"/>
      <c r="N171" s="147"/>
      <c r="O171" s="147"/>
      <c r="P171" s="55"/>
    </row>
    <row r="172" spans="1:16" ht="13.75" customHeight="1" x14ac:dyDescent="0.15">
      <c r="A172" s="148" t="s">
        <v>360</v>
      </c>
      <c r="B172" s="149" t="s">
        <v>412</v>
      </c>
      <c r="C172" s="97"/>
      <c r="D172" s="97"/>
      <c r="E172" s="97"/>
      <c r="F172" s="97"/>
      <c r="G172" s="97"/>
      <c r="H172" s="97"/>
      <c r="I172" s="97"/>
      <c r="J172" s="97"/>
      <c r="K172" s="139"/>
      <c r="L172" s="140"/>
      <c r="M172" s="97"/>
      <c r="N172" s="141"/>
      <c r="O172" s="141"/>
      <c r="P172" s="16"/>
    </row>
    <row r="173" spans="1:16" ht="13.75" customHeight="1" x14ac:dyDescent="0.15">
      <c r="A173" s="142" t="s">
        <v>357</v>
      </c>
      <c r="B173" s="143" t="s">
        <v>413</v>
      </c>
      <c r="C173" s="144"/>
      <c r="D173" s="144"/>
      <c r="E173" s="144"/>
      <c r="F173" s="144"/>
      <c r="G173" s="144"/>
      <c r="H173" s="144"/>
      <c r="I173" s="144"/>
      <c r="J173" s="144"/>
      <c r="K173" s="145"/>
      <c r="L173" s="146"/>
      <c r="M173" s="144"/>
      <c r="N173" s="147"/>
      <c r="O173" s="147"/>
      <c r="P173" s="55"/>
    </row>
    <row r="174" spans="1:16" ht="13.75" customHeight="1" x14ac:dyDescent="0.15">
      <c r="A174" s="148" t="s">
        <v>358</v>
      </c>
      <c r="B174" s="149" t="s">
        <v>414</v>
      </c>
      <c r="C174" s="97"/>
      <c r="D174" s="97"/>
      <c r="E174" s="97"/>
      <c r="F174" s="97"/>
      <c r="G174" s="97"/>
      <c r="H174" s="97"/>
      <c r="I174" s="97"/>
      <c r="J174" s="97"/>
      <c r="K174" s="139"/>
      <c r="L174" s="140"/>
      <c r="M174" s="97"/>
      <c r="N174" s="141"/>
      <c r="O174" s="141"/>
      <c r="P174" s="16"/>
    </row>
    <row r="175" spans="1:16" ht="13.75" customHeight="1" x14ac:dyDescent="0.15">
      <c r="A175" s="142" t="s">
        <v>361</v>
      </c>
      <c r="B175" s="143" t="s">
        <v>415</v>
      </c>
      <c r="C175" s="144"/>
      <c r="D175" s="144"/>
      <c r="E175" s="144"/>
      <c r="F175" s="144"/>
      <c r="G175" s="144"/>
      <c r="H175" s="144"/>
      <c r="I175" s="144"/>
      <c r="J175" s="144"/>
      <c r="K175" s="145"/>
      <c r="L175" s="146"/>
      <c r="M175" s="144"/>
      <c r="N175" s="147"/>
      <c r="O175" s="147"/>
      <c r="P175" s="55"/>
    </row>
    <row r="176" spans="1:16" ht="13.75" customHeight="1" x14ac:dyDescent="0.15">
      <c r="A176" s="150"/>
      <c r="B176" s="151"/>
      <c r="C176" s="151"/>
      <c r="D176" s="151"/>
      <c r="E176" s="151"/>
      <c r="F176" s="151"/>
      <c r="G176" s="151"/>
      <c r="H176" s="151"/>
      <c r="I176" s="151"/>
      <c r="J176" s="151"/>
      <c r="K176" s="152"/>
      <c r="L176" s="153"/>
      <c r="M176" s="151"/>
      <c r="N176" s="154"/>
      <c r="O176" s="154"/>
      <c r="P176" s="16"/>
    </row>
    <row r="177" spans="1:16" ht="13.75" customHeight="1" x14ac:dyDescent="0.15">
      <c r="A177" s="155"/>
      <c r="B177" s="156"/>
      <c r="C177" s="156"/>
      <c r="D177" s="156"/>
      <c r="E177" s="156"/>
      <c r="F177" s="156"/>
      <c r="G177" s="156"/>
      <c r="H177" s="156"/>
      <c r="I177" s="156"/>
      <c r="J177" s="156"/>
      <c r="K177" s="157"/>
      <c r="L177" s="158"/>
      <c r="M177" s="156"/>
      <c r="N177" s="159"/>
      <c r="O177" s="159"/>
      <c r="P177" s="16"/>
    </row>
    <row r="178" spans="1:16" ht="13.75" customHeight="1" x14ac:dyDescent="0.15">
      <c r="A178" s="142" t="s">
        <v>359</v>
      </c>
      <c r="B178" s="143" t="s">
        <v>425</v>
      </c>
      <c r="C178" s="144"/>
      <c r="D178" s="144"/>
      <c r="E178" s="144"/>
      <c r="F178" s="144"/>
      <c r="G178" s="144"/>
      <c r="H178" s="144"/>
      <c r="I178" s="144"/>
      <c r="J178" s="144"/>
      <c r="K178" s="145"/>
      <c r="L178" s="146"/>
      <c r="M178" s="144"/>
      <c r="N178" s="147"/>
      <c r="O178" s="147"/>
      <c r="P178" s="55"/>
    </row>
    <row r="179" spans="1:16" ht="13.75" customHeight="1" x14ac:dyDescent="0.15">
      <c r="A179" s="160" t="s">
        <v>417</v>
      </c>
      <c r="B179" s="161" t="s">
        <v>418</v>
      </c>
      <c r="C179" s="151"/>
      <c r="D179" s="151"/>
      <c r="E179" s="151"/>
      <c r="F179" s="151"/>
      <c r="G179" s="151"/>
      <c r="H179" s="151"/>
      <c r="I179" s="151"/>
      <c r="J179" s="151"/>
      <c r="K179" s="151"/>
      <c r="L179" s="151"/>
      <c r="M179" s="151"/>
      <c r="N179" s="151"/>
      <c r="O179" s="151"/>
      <c r="P179" s="16"/>
    </row>
  </sheetData>
  <pageMargins left="0.75" right="0.75" top="1" bottom="1" header="0.5" footer="0.5"/>
  <pageSetup orientation="portrait"/>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78"/>
  <sheetViews>
    <sheetView showGridLines="0" workbookViewId="0"/>
  </sheetViews>
  <sheetFormatPr baseColWidth="10" defaultColWidth="8.83203125" defaultRowHeight="13" customHeight="1" x14ac:dyDescent="0.15"/>
  <cols>
    <col min="1" max="1" width="32.6640625" style="5" customWidth="1"/>
    <col min="2" max="3" width="6.83203125" style="5" customWidth="1"/>
    <col min="4" max="4" width="6.6640625" style="5" customWidth="1"/>
    <col min="5" max="5" width="6.83203125" style="5" customWidth="1"/>
    <col min="6" max="6" width="6.6640625" style="5" customWidth="1"/>
    <col min="7" max="7" width="6.83203125" style="5" customWidth="1"/>
    <col min="8" max="8" width="8.33203125" style="5" customWidth="1"/>
    <col min="9" max="9" width="6.6640625" style="5" customWidth="1"/>
    <col min="10" max="10" width="6.83203125" style="5" customWidth="1"/>
    <col min="11" max="11" width="10" style="5" customWidth="1"/>
    <col min="12" max="12" width="6.83203125" style="5" customWidth="1"/>
    <col min="13" max="13" width="37.5" style="5" customWidth="1"/>
    <col min="14" max="14" width="13.33203125" style="5" customWidth="1"/>
    <col min="15" max="15" width="11.83203125" style="5" customWidth="1"/>
    <col min="16" max="16" width="6.6640625" style="5" customWidth="1"/>
    <col min="17" max="18" width="8.83203125" style="5" customWidth="1"/>
    <col min="19" max="16384" width="8.83203125" style="5"/>
  </cols>
  <sheetData>
    <row r="1" spans="1:17" ht="13.75" customHeight="1" x14ac:dyDescent="0.15">
      <c r="A1" s="166" t="s">
        <v>427</v>
      </c>
      <c r="B1" s="167" t="s">
        <v>428</v>
      </c>
      <c r="C1" s="167" t="s">
        <v>429</v>
      </c>
      <c r="D1" s="167" t="s">
        <v>430</v>
      </c>
      <c r="E1" s="167" t="s">
        <v>431</v>
      </c>
      <c r="F1" s="167" t="s">
        <v>432</v>
      </c>
      <c r="G1" s="167" t="s">
        <v>421</v>
      </c>
      <c r="H1" s="167" t="s">
        <v>433</v>
      </c>
      <c r="I1" s="167" t="s">
        <v>363</v>
      </c>
      <c r="J1" s="167" t="s">
        <v>364</v>
      </c>
      <c r="K1" s="29" t="s">
        <v>365</v>
      </c>
      <c r="L1" s="69" t="s">
        <v>366</v>
      </c>
      <c r="M1" s="70" t="s">
        <v>367</v>
      </c>
      <c r="N1" s="168" t="s">
        <v>434</v>
      </c>
      <c r="O1" s="168" t="s">
        <v>435</v>
      </c>
      <c r="P1" s="169" t="s">
        <v>370</v>
      </c>
      <c r="Q1" s="47"/>
    </row>
    <row r="2" spans="1:17" ht="13.75" customHeight="1" x14ac:dyDescent="0.15">
      <c r="A2" s="72" t="s">
        <v>39</v>
      </c>
      <c r="B2" s="73"/>
      <c r="C2" s="73"/>
      <c r="D2" s="73"/>
      <c r="E2" s="73"/>
      <c r="F2" s="73"/>
      <c r="G2" s="73"/>
      <c r="H2" s="73"/>
      <c r="I2" s="73"/>
      <c r="J2" s="73"/>
      <c r="K2" s="162"/>
      <c r="L2" s="75">
        <v>1</v>
      </c>
      <c r="M2" s="76" t="s">
        <v>371</v>
      </c>
      <c r="N2" s="170">
        <v>2</v>
      </c>
      <c r="O2" s="171">
        <v>8.3333333333333301E-2</v>
      </c>
      <c r="P2" s="172"/>
      <c r="Q2" s="47"/>
    </row>
    <row r="3" spans="1:17" ht="13.75" customHeight="1" x14ac:dyDescent="0.15">
      <c r="A3" s="19" t="s">
        <v>40</v>
      </c>
      <c r="B3" s="173"/>
      <c r="C3" s="173"/>
      <c r="D3" s="173"/>
      <c r="E3" s="173"/>
      <c r="F3" s="173"/>
      <c r="G3" s="173"/>
      <c r="H3" s="173"/>
      <c r="I3" s="173"/>
      <c r="J3" s="173"/>
      <c r="K3" s="162"/>
      <c r="L3" s="23">
        <v>1</v>
      </c>
      <c r="M3" s="174">
        <v>1987</v>
      </c>
      <c r="N3" s="175">
        <v>1</v>
      </c>
      <c r="O3" s="176">
        <v>0</v>
      </c>
      <c r="P3" s="47"/>
      <c r="Q3" s="47"/>
    </row>
    <row r="4" spans="1:17" ht="13.75" customHeight="1" x14ac:dyDescent="0.15">
      <c r="A4" s="72" t="s">
        <v>42</v>
      </c>
      <c r="B4" s="73"/>
      <c r="C4" s="88">
        <v>1</v>
      </c>
      <c r="D4" s="73"/>
      <c r="E4" s="73"/>
      <c r="F4" s="73"/>
      <c r="G4" s="73"/>
      <c r="H4" s="73"/>
      <c r="I4" s="73"/>
      <c r="J4" s="73"/>
      <c r="K4" s="74">
        <f>SUM(B4:J4)</f>
        <v>1</v>
      </c>
      <c r="L4" s="75">
        <v>16</v>
      </c>
      <c r="M4" s="76" t="s">
        <v>372</v>
      </c>
      <c r="N4" s="177">
        <v>33</v>
      </c>
      <c r="O4" s="178">
        <v>7.125</v>
      </c>
      <c r="P4" s="172"/>
      <c r="Q4" s="47"/>
    </row>
    <row r="5" spans="1:17" ht="13.75" customHeight="1" x14ac:dyDescent="0.15">
      <c r="A5" s="19" t="s">
        <v>41</v>
      </c>
      <c r="B5" s="173"/>
      <c r="C5" s="173"/>
      <c r="D5" s="173"/>
      <c r="E5" s="173"/>
      <c r="F5" s="173"/>
      <c r="G5" s="173"/>
      <c r="H5" s="173"/>
      <c r="I5" s="173"/>
      <c r="J5" s="173"/>
      <c r="K5" s="162"/>
      <c r="L5" s="179" t="s">
        <v>12</v>
      </c>
      <c r="M5" s="173"/>
      <c r="N5" s="175">
        <v>0</v>
      </c>
      <c r="O5" s="176">
        <v>0</v>
      </c>
      <c r="P5" s="47"/>
      <c r="Q5" s="47"/>
    </row>
    <row r="6" spans="1:17" ht="13.75" customHeight="1" x14ac:dyDescent="0.15">
      <c r="A6" s="72" t="s">
        <v>17</v>
      </c>
      <c r="B6" s="73"/>
      <c r="C6" s="73"/>
      <c r="D6" s="73"/>
      <c r="E6" s="73"/>
      <c r="F6" s="73"/>
      <c r="G6" s="73"/>
      <c r="H6" s="73"/>
      <c r="I6" s="73"/>
      <c r="J6" s="73"/>
      <c r="K6" s="162"/>
      <c r="L6" s="75">
        <v>7</v>
      </c>
      <c r="M6" s="88">
        <v>1999</v>
      </c>
      <c r="N6" s="177">
        <v>3</v>
      </c>
      <c r="O6" s="178">
        <v>0.70833333333333304</v>
      </c>
      <c r="P6" s="172"/>
      <c r="Q6" s="47"/>
    </row>
    <row r="7" spans="1:17" ht="13.75" customHeight="1" x14ac:dyDescent="0.15">
      <c r="A7" s="19" t="s">
        <v>16</v>
      </c>
      <c r="B7" s="173"/>
      <c r="C7" s="173"/>
      <c r="D7" s="173"/>
      <c r="E7" s="173"/>
      <c r="F7" s="173"/>
      <c r="G7" s="173"/>
      <c r="H7" s="173"/>
      <c r="I7" s="173"/>
      <c r="J7" s="173"/>
      <c r="K7" s="162"/>
      <c r="L7" s="23">
        <v>4</v>
      </c>
      <c r="M7" s="167" t="s">
        <v>373</v>
      </c>
      <c r="N7" s="175">
        <v>7</v>
      </c>
      <c r="O7" s="176">
        <v>0.70833333333333304</v>
      </c>
      <c r="P7" s="47"/>
      <c r="Q7" s="47"/>
    </row>
    <row r="8" spans="1:17" ht="13.75" customHeight="1" x14ac:dyDescent="0.15">
      <c r="A8" s="72" t="s">
        <v>374</v>
      </c>
      <c r="B8" s="73"/>
      <c r="C8" s="73"/>
      <c r="D8" s="73"/>
      <c r="E8" s="73"/>
      <c r="F8" s="73"/>
      <c r="G8" s="73"/>
      <c r="H8" s="73"/>
      <c r="I8" s="73"/>
      <c r="J8" s="73"/>
      <c r="K8" s="162"/>
      <c r="L8" s="75">
        <v>1</v>
      </c>
      <c r="M8" s="76" t="s">
        <v>375</v>
      </c>
      <c r="N8" s="177">
        <v>2</v>
      </c>
      <c r="O8" s="178">
        <v>8.3333333333333301E-2</v>
      </c>
      <c r="P8" s="172"/>
      <c r="Q8" s="47"/>
    </row>
    <row r="9" spans="1:17" ht="13.75" customHeight="1" x14ac:dyDescent="0.15">
      <c r="A9" s="19" t="s">
        <v>11</v>
      </c>
      <c r="B9" s="173"/>
      <c r="C9" s="173"/>
      <c r="D9" s="173"/>
      <c r="E9" s="173"/>
      <c r="F9" s="173"/>
      <c r="G9" s="173"/>
      <c r="H9" s="173"/>
      <c r="I9" s="173"/>
      <c r="J9" s="173"/>
      <c r="K9" s="162"/>
      <c r="L9" s="23">
        <v>3</v>
      </c>
      <c r="M9" s="174">
        <v>2002</v>
      </c>
      <c r="N9" s="175">
        <v>4</v>
      </c>
      <c r="O9" s="176">
        <v>0.20833333333333301</v>
      </c>
      <c r="P9" s="47"/>
      <c r="Q9" s="47"/>
    </row>
    <row r="10" spans="1:17" ht="13.75" customHeight="1" x14ac:dyDescent="0.15">
      <c r="A10" s="72" t="s">
        <v>15</v>
      </c>
      <c r="B10" s="88">
        <v>38</v>
      </c>
      <c r="C10" s="88">
        <v>2755</v>
      </c>
      <c r="D10" s="88">
        <v>176</v>
      </c>
      <c r="E10" s="73"/>
      <c r="F10" s="73"/>
      <c r="G10" s="88">
        <v>290</v>
      </c>
      <c r="H10" s="73"/>
      <c r="I10" s="88">
        <v>1213</v>
      </c>
      <c r="J10" s="88">
        <v>190</v>
      </c>
      <c r="K10" s="75">
        <f>SUM(B10:J10)</f>
        <v>4662</v>
      </c>
      <c r="L10" s="75">
        <v>3724</v>
      </c>
      <c r="M10" s="88">
        <v>2006</v>
      </c>
      <c r="N10" s="177">
        <v>31</v>
      </c>
      <c r="O10" s="178">
        <v>2312.4583333333298</v>
      </c>
      <c r="P10" s="172"/>
      <c r="Q10" s="47"/>
    </row>
    <row r="11" spans="1:17" ht="13.75" customHeight="1" x14ac:dyDescent="0.15">
      <c r="A11" s="19" t="s">
        <v>14</v>
      </c>
      <c r="B11" s="173"/>
      <c r="C11" s="174">
        <v>2</v>
      </c>
      <c r="D11" s="173"/>
      <c r="E11" s="173"/>
      <c r="F11" s="173"/>
      <c r="G11" s="173"/>
      <c r="H11" s="173"/>
      <c r="I11" s="174">
        <v>2</v>
      </c>
      <c r="J11" s="173"/>
      <c r="K11" s="75">
        <f>SUM(B11:J11)</f>
        <v>4</v>
      </c>
      <c r="L11" s="23">
        <v>4</v>
      </c>
      <c r="M11" s="174">
        <v>2006</v>
      </c>
      <c r="N11" s="175">
        <v>6</v>
      </c>
      <c r="O11" s="176">
        <v>0.54166666666666696</v>
      </c>
      <c r="P11" s="47"/>
      <c r="Q11" s="47"/>
    </row>
    <row r="12" spans="1:17" ht="13.75" customHeight="1" x14ac:dyDescent="0.15">
      <c r="A12" s="72" t="s">
        <v>22</v>
      </c>
      <c r="B12" s="73"/>
      <c r="C12" s="88">
        <v>4850</v>
      </c>
      <c r="D12" s="88">
        <v>70</v>
      </c>
      <c r="E12" s="88">
        <v>3</v>
      </c>
      <c r="F12" s="73"/>
      <c r="G12" s="88">
        <v>2</v>
      </c>
      <c r="H12" s="73"/>
      <c r="I12" s="88">
        <v>415</v>
      </c>
      <c r="J12" s="73"/>
      <c r="K12" s="74">
        <f>SUM(B12:J12)</f>
        <v>5340</v>
      </c>
      <c r="L12" s="75">
        <v>15453</v>
      </c>
      <c r="M12" s="88">
        <v>1997</v>
      </c>
      <c r="N12" s="177">
        <v>40</v>
      </c>
      <c r="O12" s="178">
        <v>3277.4166666666702</v>
      </c>
      <c r="P12" s="172"/>
      <c r="Q12" s="47"/>
    </row>
    <row r="13" spans="1:17" ht="13.75" customHeight="1" x14ac:dyDescent="0.15">
      <c r="A13" s="19" t="s">
        <v>21</v>
      </c>
      <c r="B13" s="174">
        <v>2</v>
      </c>
      <c r="C13" s="174">
        <v>74</v>
      </c>
      <c r="D13" s="173"/>
      <c r="E13" s="173"/>
      <c r="F13" s="173"/>
      <c r="G13" s="174">
        <v>2</v>
      </c>
      <c r="H13" s="173"/>
      <c r="I13" s="174">
        <v>16</v>
      </c>
      <c r="J13" s="173"/>
      <c r="K13" s="74">
        <f>SUM(B13:J13)</f>
        <v>94</v>
      </c>
      <c r="L13" s="23">
        <v>1187</v>
      </c>
      <c r="M13" s="174">
        <v>1990</v>
      </c>
      <c r="N13" s="175">
        <v>37</v>
      </c>
      <c r="O13" s="176">
        <v>196.5</v>
      </c>
      <c r="P13" s="47"/>
      <c r="Q13" s="47"/>
    </row>
    <row r="14" spans="1:17" ht="13.75" customHeight="1" x14ac:dyDescent="0.15">
      <c r="A14" s="72" t="s">
        <v>19</v>
      </c>
      <c r="B14" s="73"/>
      <c r="C14" s="73"/>
      <c r="D14" s="73"/>
      <c r="E14" s="73"/>
      <c r="F14" s="73"/>
      <c r="G14" s="73"/>
      <c r="H14" s="73"/>
      <c r="I14" s="73"/>
      <c r="J14" s="73"/>
      <c r="K14" s="162"/>
      <c r="L14" s="75">
        <v>8</v>
      </c>
      <c r="M14" s="88">
        <v>1998</v>
      </c>
      <c r="N14" s="177">
        <v>5</v>
      </c>
      <c r="O14" s="178">
        <v>0.75</v>
      </c>
      <c r="P14" s="172"/>
      <c r="Q14" s="47"/>
    </row>
    <row r="15" spans="1:17" ht="13.75" customHeight="1" x14ac:dyDescent="0.15">
      <c r="A15" s="19" t="s">
        <v>20</v>
      </c>
      <c r="B15" s="173"/>
      <c r="C15" s="174">
        <v>1</v>
      </c>
      <c r="D15" s="173"/>
      <c r="E15" s="173"/>
      <c r="F15" s="173"/>
      <c r="G15" s="173"/>
      <c r="H15" s="173"/>
      <c r="I15" s="173"/>
      <c r="J15" s="173"/>
      <c r="K15" s="75">
        <f>SUM(B15:J15)</f>
        <v>1</v>
      </c>
      <c r="L15" s="23">
        <v>1</v>
      </c>
      <c r="M15" s="174">
        <v>2009</v>
      </c>
      <c r="N15" s="175">
        <v>2</v>
      </c>
      <c r="O15" s="176">
        <v>8.3333333333333301E-2</v>
      </c>
      <c r="P15" s="47"/>
      <c r="Q15" s="47"/>
    </row>
    <row r="16" spans="1:17" ht="13.75" customHeight="1" x14ac:dyDescent="0.15">
      <c r="A16" s="72" t="s">
        <v>25</v>
      </c>
      <c r="B16" s="73"/>
      <c r="C16" s="73"/>
      <c r="D16" s="73"/>
      <c r="E16" s="73"/>
      <c r="F16" s="73"/>
      <c r="G16" s="73"/>
      <c r="H16" s="73"/>
      <c r="I16" s="88">
        <v>4</v>
      </c>
      <c r="J16" s="73"/>
      <c r="K16" s="74">
        <f>SUM(B16:J16)</f>
        <v>4</v>
      </c>
      <c r="L16" s="75">
        <v>5</v>
      </c>
      <c r="M16" s="88">
        <v>1998</v>
      </c>
      <c r="N16" s="177">
        <v>6</v>
      </c>
      <c r="O16" s="178">
        <v>0.41666666666666702</v>
      </c>
      <c r="P16" s="172"/>
      <c r="Q16" s="47"/>
    </row>
    <row r="17" spans="1:17" ht="13.75" customHeight="1" x14ac:dyDescent="0.15">
      <c r="A17" s="19" t="s">
        <v>24</v>
      </c>
      <c r="B17" s="173"/>
      <c r="C17" s="174">
        <v>2</v>
      </c>
      <c r="D17" s="173"/>
      <c r="E17" s="173"/>
      <c r="F17" s="173"/>
      <c r="G17" s="173"/>
      <c r="H17" s="173"/>
      <c r="I17" s="174">
        <v>9</v>
      </c>
      <c r="J17" s="173"/>
      <c r="K17" s="74">
        <f>SUM(B17:J17)</f>
        <v>11</v>
      </c>
      <c r="L17" s="23">
        <v>25</v>
      </c>
      <c r="M17" s="174">
        <v>1999</v>
      </c>
      <c r="N17" s="175">
        <v>13</v>
      </c>
      <c r="O17" s="176">
        <v>2</v>
      </c>
      <c r="P17" s="47"/>
      <c r="Q17" s="47"/>
    </row>
    <row r="18" spans="1:17" ht="13.75" customHeight="1" x14ac:dyDescent="0.15">
      <c r="A18" s="72" t="s">
        <v>23</v>
      </c>
      <c r="B18" s="73"/>
      <c r="C18" s="73"/>
      <c r="D18" s="73"/>
      <c r="E18" s="73"/>
      <c r="F18" s="73"/>
      <c r="G18" s="73"/>
      <c r="H18" s="73"/>
      <c r="I18" s="73"/>
      <c r="J18" s="73"/>
      <c r="K18" s="162"/>
      <c r="L18" s="75">
        <v>1</v>
      </c>
      <c r="M18" s="76" t="s">
        <v>377</v>
      </c>
      <c r="N18" s="177">
        <v>3</v>
      </c>
      <c r="O18" s="178">
        <v>0.125</v>
      </c>
      <c r="P18" s="172"/>
      <c r="Q18" s="47"/>
    </row>
    <row r="19" spans="1:17" ht="13.75" customHeight="1" x14ac:dyDescent="0.15">
      <c r="A19" s="19" t="s">
        <v>18</v>
      </c>
      <c r="B19" s="173"/>
      <c r="C19" s="173"/>
      <c r="D19" s="173"/>
      <c r="E19" s="173"/>
      <c r="F19" s="173"/>
      <c r="G19" s="173"/>
      <c r="H19" s="173"/>
      <c r="I19" s="173"/>
      <c r="J19" s="173"/>
      <c r="K19" s="162"/>
      <c r="L19" s="23">
        <v>3</v>
      </c>
      <c r="M19" s="174">
        <v>1994</v>
      </c>
      <c r="N19" s="175">
        <v>10</v>
      </c>
      <c r="O19" s="176">
        <v>0.54166666666666696</v>
      </c>
      <c r="P19" s="47"/>
      <c r="Q19" s="47"/>
    </row>
    <row r="20" spans="1:17" ht="13.75" customHeight="1" x14ac:dyDescent="0.15">
      <c r="A20" s="72" t="s">
        <v>27</v>
      </c>
      <c r="B20" s="73"/>
      <c r="C20" s="73"/>
      <c r="D20" s="73"/>
      <c r="E20" s="73"/>
      <c r="F20" s="73"/>
      <c r="G20" s="73"/>
      <c r="H20" s="73"/>
      <c r="I20" s="73"/>
      <c r="J20" s="73"/>
      <c r="K20" s="162"/>
      <c r="L20" s="75">
        <v>1</v>
      </c>
      <c r="M20" s="76" t="s">
        <v>378</v>
      </c>
      <c r="N20" s="177">
        <v>2</v>
      </c>
      <c r="O20" s="178">
        <v>4.1666666666666699E-2</v>
      </c>
      <c r="P20" s="172"/>
      <c r="Q20" s="47"/>
    </row>
    <row r="21" spans="1:17" ht="13.75" customHeight="1" x14ac:dyDescent="0.15">
      <c r="A21" s="19" t="s">
        <v>28</v>
      </c>
      <c r="B21" s="173"/>
      <c r="C21" s="173"/>
      <c r="D21" s="173"/>
      <c r="E21" s="173"/>
      <c r="F21" s="173"/>
      <c r="G21" s="173"/>
      <c r="H21" s="173"/>
      <c r="I21" s="173"/>
      <c r="J21" s="173"/>
      <c r="K21" s="162"/>
      <c r="L21" s="23">
        <v>1</v>
      </c>
      <c r="M21" s="174">
        <v>1999</v>
      </c>
      <c r="N21" s="175">
        <v>2</v>
      </c>
      <c r="O21" s="176">
        <v>8.3333333333333301E-2</v>
      </c>
      <c r="P21" s="47"/>
      <c r="Q21" s="47"/>
    </row>
    <row r="22" spans="1:17" ht="13.75" customHeight="1" x14ac:dyDescent="0.15">
      <c r="A22" s="72" t="s">
        <v>26</v>
      </c>
      <c r="B22" s="73"/>
      <c r="C22" s="73"/>
      <c r="D22" s="73"/>
      <c r="E22" s="73"/>
      <c r="F22" s="73"/>
      <c r="G22" s="73"/>
      <c r="H22" s="73"/>
      <c r="I22" s="73"/>
      <c r="J22" s="73"/>
      <c r="K22" s="162"/>
      <c r="L22" s="89" t="s">
        <v>12</v>
      </c>
      <c r="M22" s="88">
        <v>2004</v>
      </c>
      <c r="N22" s="177">
        <v>0</v>
      </c>
      <c r="O22" s="178">
        <v>0</v>
      </c>
      <c r="P22" s="172"/>
      <c r="Q22" s="47"/>
    </row>
    <row r="23" spans="1:17" ht="13.75" customHeight="1" x14ac:dyDescent="0.15">
      <c r="A23" s="19" t="s">
        <v>30</v>
      </c>
      <c r="B23" s="173"/>
      <c r="C23" s="174">
        <v>3</v>
      </c>
      <c r="D23" s="173"/>
      <c r="E23" s="173"/>
      <c r="F23" s="173"/>
      <c r="G23" s="173"/>
      <c r="H23" s="173"/>
      <c r="I23" s="173"/>
      <c r="J23" s="173"/>
      <c r="K23" s="74">
        <f>SUM(B23:J23)</f>
        <v>3</v>
      </c>
      <c r="L23" s="23">
        <v>16</v>
      </c>
      <c r="M23" s="174">
        <v>2011</v>
      </c>
      <c r="N23" s="175">
        <v>14</v>
      </c>
      <c r="O23" s="176">
        <v>1.5833333333333299</v>
      </c>
      <c r="P23" s="47"/>
      <c r="Q23" s="47"/>
    </row>
    <row r="24" spans="1:17" ht="13.75" customHeight="1" x14ac:dyDescent="0.15">
      <c r="A24" s="72" t="s">
        <v>32</v>
      </c>
      <c r="B24" s="73"/>
      <c r="C24" s="88">
        <v>7</v>
      </c>
      <c r="D24" s="73"/>
      <c r="E24" s="73"/>
      <c r="F24" s="73"/>
      <c r="G24" s="73"/>
      <c r="H24" s="73"/>
      <c r="I24" s="88">
        <v>1</v>
      </c>
      <c r="J24" s="73"/>
      <c r="K24" s="74">
        <f>SUM(B24:J24)</f>
        <v>8</v>
      </c>
      <c r="L24" s="75">
        <v>414</v>
      </c>
      <c r="M24" s="88">
        <v>1992</v>
      </c>
      <c r="N24" s="177">
        <v>31</v>
      </c>
      <c r="O24" s="178">
        <v>60.5416666666667</v>
      </c>
      <c r="P24" s="172"/>
      <c r="Q24" s="47"/>
    </row>
    <row r="25" spans="1:17" ht="13.75" customHeight="1" x14ac:dyDescent="0.15">
      <c r="A25" s="19" t="s">
        <v>379</v>
      </c>
      <c r="B25" s="173"/>
      <c r="C25" s="173"/>
      <c r="D25" s="173"/>
      <c r="E25" s="173"/>
      <c r="F25" s="173"/>
      <c r="G25" s="173"/>
      <c r="H25" s="173"/>
      <c r="I25" s="173"/>
      <c r="J25" s="173"/>
      <c r="K25" s="162"/>
      <c r="L25" s="23">
        <v>1</v>
      </c>
      <c r="M25" s="167" t="s">
        <v>380</v>
      </c>
      <c r="N25" s="175">
        <v>4</v>
      </c>
      <c r="O25" s="176">
        <v>0.16666666666666699</v>
      </c>
      <c r="P25" s="47"/>
      <c r="Q25" s="47"/>
    </row>
    <row r="26" spans="1:17" ht="13.75" customHeight="1" x14ac:dyDescent="0.15">
      <c r="A26" s="72" t="s">
        <v>31</v>
      </c>
      <c r="B26" s="73"/>
      <c r="C26" s="88">
        <v>1</v>
      </c>
      <c r="D26" s="73"/>
      <c r="E26" s="73"/>
      <c r="F26" s="73"/>
      <c r="G26" s="73"/>
      <c r="H26" s="73"/>
      <c r="I26" s="73"/>
      <c r="J26" s="73"/>
      <c r="K26" s="74">
        <f>SUM(B26:J26)</f>
        <v>1</v>
      </c>
      <c r="L26" s="75">
        <v>13</v>
      </c>
      <c r="M26" s="88">
        <v>2001</v>
      </c>
      <c r="N26" s="177">
        <v>12</v>
      </c>
      <c r="O26" s="178">
        <v>1.0416666666666701</v>
      </c>
      <c r="P26" s="172"/>
      <c r="Q26" s="47"/>
    </row>
    <row r="27" spans="1:17" ht="13.75" customHeight="1" x14ac:dyDescent="0.15">
      <c r="A27" s="19" t="s">
        <v>54</v>
      </c>
      <c r="B27" s="173"/>
      <c r="C27" s="173"/>
      <c r="D27" s="173"/>
      <c r="E27" s="173"/>
      <c r="F27" s="173"/>
      <c r="G27" s="173"/>
      <c r="H27" s="173"/>
      <c r="I27" s="173"/>
      <c r="J27" s="173"/>
      <c r="K27" s="162"/>
      <c r="L27" s="23">
        <v>1</v>
      </c>
      <c r="M27" s="174">
        <v>1997</v>
      </c>
      <c r="N27" s="175">
        <v>1</v>
      </c>
      <c r="O27" s="176">
        <v>4.1666666666666699E-2</v>
      </c>
      <c r="P27" s="47"/>
      <c r="Q27" s="47"/>
    </row>
    <row r="28" spans="1:17" ht="13.75" customHeight="1" x14ac:dyDescent="0.15">
      <c r="A28" s="72" t="s">
        <v>55</v>
      </c>
      <c r="B28" s="73"/>
      <c r="C28" s="73"/>
      <c r="D28" s="73"/>
      <c r="E28" s="73"/>
      <c r="F28" s="73"/>
      <c r="G28" s="73"/>
      <c r="H28" s="73"/>
      <c r="I28" s="73"/>
      <c r="J28" s="73"/>
      <c r="K28" s="162"/>
      <c r="L28" s="75">
        <v>1</v>
      </c>
      <c r="M28" s="88">
        <v>2011</v>
      </c>
      <c r="N28" s="177">
        <v>1</v>
      </c>
      <c r="O28" s="178">
        <v>4.1666666666666699E-2</v>
      </c>
      <c r="P28" s="172"/>
      <c r="Q28" s="47"/>
    </row>
    <row r="29" spans="1:17" ht="13.75" customHeight="1" x14ac:dyDescent="0.15">
      <c r="A29" s="19" t="s">
        <v>56</v>
      </c>
      <c r="B29" s="173"/>
      <c r="C29" s="173"/>
      <c r="D29" s="173"/>
      <c r="E29" s="173"/>
      <c r="F29" s="173"/>
      <c r="G29" s="173"/>
      <c r="H29" s="173"/>
      <c r="I29" s="173"/>
      <c r="J29" s="173"/>
      <c r="K29" s="162"/>
      <c r="L29" s="23">
        <v>46</v>
      </c>
      <c r="M29" s="174">
        <v>2011</v>
      </c>
      <c r="N29" s="175">
        <v>2</v>
      </c>
      <c r="O29" s="176">
        <v>2.5416666666666701</v>
      </c>
      <c r="P29" s="47"/>
      <c r="Q29" s="47"/>
    </row>
    <row r="30" spans="1:17" ht="13.75" customHeight="1" x14ac:dyDescent="0.15">
      <c r="A30" s="72" t="s">
        <v>57</v>
      </c>
      <c r="B30" s="73"/>
      <c r="C30" s="73"/>
      <c r="D30" s="73"/>
      <c r="E30" s="73"/>
      <c r="F30" s="73"/>
      <c r="G30" s="73"/>
      <c r="H30" s="73"/>
      <c r="I30" s="73"/>
      <c r="J30" s="73"/>
      <c r="K30" s="162"/>
      <c r="L30" s="75">
        <v>3</v>
      </c>
      <c r="M30" s="88">
        <v>2011</v>
      </c>
      <c r="N30" s="177">
        <v>3</v>
      </c>
      <c r="O30" s="178">
        <v>0.16666666666666699</v>
      </c>
      <c r="P30" s="172"/>
      <c r="Q30" s="47"/>
    </row>
    <row r="31" spans="1:17" ht="13.75" customHeight="1" x14ac:dyDescent="0.15">
      <c r="A31" s="19" t="s">
        <v>59</v>
      </c>
      <c r="B31" s="173"/>
      <c r="C31" s="173"/>
      <c r="D31" s="173"/>
      <c r="E31" s="173"/>
      <c r="F31" s="173"/>
      <c r="G31" s="173"/>
      <c r="H31" s="173"/>
      <c r="I31" s="173"/>
      <c r="J31" s="173"/>
      <c r="K31" s="162"/>
      <c r="L31" s="23">
        <v>2</v>
      </c>
      <c r="M31" s="174">
        <v>1978</v>
      </c>
      <c r="N31" s="180">
        <v>3</v>
      </c>
      <c r="O31" s="181">
        <v>4.1666666666666699E-2</v>
      </c>
      <c r="P31" s="47"/>
      <c r="Q31" s="47"/>
    </row>
    <row r="32" spans="1:17" ht="13.75" customHeight="1" x14ac:dyDescent="0.15">
      <c r="A32" s="19" t="s">
        <v>58</v>
      </c>
      <c r="B32" s="173"/>
      <c r="C32" s="173"/>
      <c r="D32" s="173"/>
      <c r="E32" s="173"/>
      <c r="F32" s="173"/>
      <c r="G32" s="173"/>
      <c r="H32" s="173"/>
      <c r="I32" s="173"/>
      <c r="J32" s="173"/>
      <c r="K32" s="162"/>
      <c r="L32" s="28"/>
      <c r="M32" s="173"/>
      <c r="N32" s="182">
        <v>0</v>
      </c>
      <c r="O32" s="183">
        <v>0</v>
      </c>
      <c r="P32" s="47"/>
      <c r="Q32" s="47"/>
    </row>
    <row r="33" spans="1:17" ht="13.75" customHeight="1" x14ac:dyDescent="0.15">
      <c r="A33" s="72" t="s">
        <v>60</v>
      </c>
      <c r="B33" s="73"/>
      <c r="C33" s="73"/>
      <c r="D33" s="73"/>
      <c r="E33" s="73"/>
      <c r="F33" s="73"/>
      <c r="G33" s="73"/>
      <c r="H33" s="73"/>
      <c r="I33" s="73"/>
      <c r="J33" s="73"/>
      <c r="K33" s="162"/>
      <c r="L33" s="75">
        <v>2</v>
      </c>
      <c r="M33" s="88">
        <v>1991</v>
      </c>
      <c r="N33" s="177">
        <v>2</v>
      </c>
      <c r="O33" s="178">
        <v>8.3333333333333301E-2</v>
      </c>
      <c r="P33" s="172"/>
      <c r="Q33" s="47"/>
    </row>
    <row r="34" spans="1:17" ht="13.75" customHeight="1" x14ac:dyDescent="0.15">
      <c r="A34" s="19" t="s">
        <v>61</v>
      </c>
      <c r="B34" s="173"/>
      <c r="C34" s="174">
        <v>1</v>
      </c>
      <c r="D34" s="173"/>
      <c r="E34" s="173"/>
      <c r="F34" s="174">
        <v>1</v>
      </c>
      <c r="G34" s="173"/>
      <c r="H34" s="174">
        <v>2</v>
      </c>
      <c r="I34" s="173"/>
      <c r="J34" s="173"/>
      <c r="K34" s="74">
        <f>SUM(B34:J34)</f>
        <v>4</v>
      </c>
      <c r="L34" s="23">
        <v>7971</v>
      </c>
      <c r="M34" s="174">
        <v>2011</v>
      </c>
      <c r="N34" s="175">
        <v>37</v>
      </c>
      <c r="O34" s="176">
        <v>1127.2083333333301</v>
      </c>
      <c r="P34" s="47"/>
      <c r="Q34" s="47"/>
    </row>
    <row r="35" spans="1:17" ht="13.75" customHeight="1" x14ac:dyDescent="0.15">
      <c r="A35" s="72" t="s">
        <v>62</v>
      </c>
      <c r="B35" s="73"/>
      <c r="C35" s="88">
        <v>27</v>
      </c>
      <c r="D35" s="73"/>
      <c r="E35" s="73"/>
      <c r="F35" s="73"/>
      <c r="G35" s="88">
        <v>9</v>
      </c>
      <c r="H35" s="88">
        <v>2</v>
      </c>
      <c r="I35" s="73"/>
      <c r="J35" s="73"/>
      <c r="K35" s="74">
        <f>SUM(B35:J35)</f>
        <v>38</v>
      </c>
      <c r="L35" s="75">
        <v>571</v>
      </c>
      <c r="M35" s="88">
        <v>2006</v>
      </c>
      <c r="N35" s="177">
        <v>45</v>
      </c>
      <c r="O35" s="178">
        <v>131.958333333333</v>
      </c>
      <c r="P35" s="172"/>
      <c r="Q35" s="47"/>
    </row>
    <row r="36" spans="1:17" ht="13.75" customHeight="1" x14ac:dyDescent="0.15">
      <c r="A36" s="19" t="s">
        <v>66</v>
      </c>
      <c r="B36" s="173"/>
      <c r="C36" s="173"/>
      <c r="D36" s="173"/>
      <c r="E36" s="173"/>
      <c r="F36" s="173"/>
      <c r="G36" s="173"/>
      <c r="H36" s="173"/>
      <c r="I36" s="173"/>
      <c r="J36" s="173"/>
      <c r="K36" s="162"/>
      <c r="L36" s="23">
        <v>2</v>
      </c>
      <c r="M36" s="174">
        <v>2002</v>
      </c>
      <c r="N36" s="175">
        <v>3</v>
      </c>
      <c r="O36" s="176">
        <v>0.16666666666666699</v>
      </c>
      <c r="P36" s="47"/>
      <c r="Q36" s="47"/>
    </row>
    <row r="37" spans="1:17" ht="13.75" customHeight="1" x14ac:dyDescent="0.15">
      <c r="A37" s="72" t="s">
        <v>64</v>
      </c>
      <c r="B37" s="73"/>
      <c r="C37" s="73"/>
      <c r="D37" s="73"/>
      <c r="E37" s="73"/>
      <c r="F37" s="73"/>
      <c r="G37" s="73"/>
      <c r="H37" s="73"/>
      <c r="I37" s="73"/>
      <c r="J37" s="73"/>
      <c r="K37" s="162"/>
      <c r="L37" s="75">
        <v>1</v>
      </c>
      <c r="M37" s="76" t="s">
        <v>381</v>
      </c>
      <c r="N37" s="177">
        <v>4</v>
      </c>
      <c r="O37" s="178">
        <v>0.16666666666666699</v>
      </c>
      <c r="P37" s="172"/>
      <c r="Q37" s="47"/>
    </row>
    <row r="38" spans="1:17" ht="13.75" customHeight="1" x14ac:dyDescent="0.15">
      <c r="A38" s="19" t="s">
        <v>63</v>
      </c>
      <c r="B38" s="173"/>
      <c r="C38" s="173"/>
      <c r="D38" s="173"/>
      <c r="E38" s="173"/>
      <c r="F38" s="173"/>
      <c r="G38" s="173"/>
      <c r="H38" s="173"/>
      <c r="I38" s="173"/>
      <c r="J38" s="173"/>
      <c r="K38" s="162"/>
      <c r="L38" s="23">
        <v>1</v>
      </c>
      <c r="M38" s="174">
        <v>1989</v>
      </c>
      <c r="N38" s="175">
        <v>1</v>
      </c>
      <c r="O38" s="176">
        <v>4.1666666666666699E-2</v>
      </c>
      <c r="P38" s="47"/>
      <c r="Q38" s="47"/>
    </row>
    <row r="39" spans="1:17" ht="13.75" customHeight="1" x14ac:dyDescent="0.15">
      <c r="A39" s="72" t="s">
        <v>65</v>
      </c>
      <c r="B39" s="73"/>
      <c r="C39" s="73"/>
      <c r="D39" s="73"/>
      <c r="E39" s="73"/>
      <c r="F39" s="73"/>
      <c r="G39" s="73"/>
      <c r="H39" s="73"/>
      <c r="I39" s="73"/>
      <c r="J39" s="73"/>
      <c r="K39" s="162"/>
      <c r="L39" s="75">
        <v>1</v>
      </c>
      <c r="M39" s="88">
        <v>1995</v>
      </c>
      <c r="N39" s="177">
        <v>2</v>
      </c>
      <c r="O39" s="178">
        <v>8.3333333333333301E-2</v>
      </c>
      <c r="P39" s="172"/>
      <c r="Q39" s="47"/>
    </row>
    <row r="40" spans="1:17" ht="13.75" customHeight="1" x14ac:dyDescent="0.15">
      <c r="A40" s="19" t="s">
        <v>67</v>
      </c>
      <c r="B40" s="173"/>
      <c r="C40" s="174">
        <v>1</v>
      </c>
      <c r="D40" s="173"/>
      <c r="E40" s="173"/>
      <c r="F40" s="173"/>
      <c r="G40" s="173"/>
      <c r="H40" s="173"/>
      <c r="I40" s="173"/>
      <c r="J40" s="173"/>
      <c r="K40" s="74">
        <f>SUM(B40:J40)</f>
        <v>1</v>
      </c>
      <c r="L40" s="23">
        <v>11</v>
      </c>
      <c r="M40" s="174">
        <v>1996</v>
      </c>
      <c r="N40" s="175">
        <v>17</v>
      </c>
      <c r="O40" s="176">
        <v>2.1666666666666701</v>
      </c>
      <c r="P40" s="47"/>
      <c r="Q40" s="47"/>
    </row>
    <row r="41" spans="1:17" ht="13.75" customHeight="1" x14ac:dyDescent="0.15">
      <c r="A41" s="72" t="s">
        <v>43</v>
      </c>
      <c r="B41" s="73"/>
      <c r="C41" s="73"/>
      <c r="D41" s="73"/>
      <c r="E41" s="73"/>
      <c r="F41" s="73"/>
      <c r="G41" s="73"/>
      <c r="H41" s="73"/>
      <c r="I41" s="73"/>
      <c r="J41" s="73"/>
      <c r="K41" s="162"/>
      <c r="L41" s="75">
        <v>1</v>
      </c>
      <c r="M41" s="88">
        <v>2007</v>
      </c>
      <c r="N41" s="177">
        <v>1</v>
      </c>
      <c r="O41" s="178">
        <v>4.1666666666666699E-2</v>
      </c>
      <c r="P41" s="172"/>
      <c r="Q41" s="47"/>
    </row>
    <row r="42" spans="1:17" ht="13.75" customHeight="1" x14ac:dyDescent="0.15">
      <c r="A42" s="19" t="s">
        <v>44</v>
      </c>
      <c r="B42" s="173"/>
      <c r="C42" s="174">
        <v>2</v>
      </c>
      <c r="D42" s="173"/>
      <c r="E42" s="173"/>
      <c r="F42" s="173"/>
      <c r="G42" s="174">
        <v>1</v>
      </c>
      <c r="H42" s="174">
        <v>2</v>
      </c>
      <c r="I42" s="174">
        <v>1</v>
      </c>
      <c r="J42" s="173"/>
      <c r="K42" s="75">
        <f>SUM(B42:J42)</f>
        <v>6</v>
      </c>
      <c r="L42" s="23">
        <v>5</v>
      </c>
      <c r="M42" s="174">
        <v>2010</v>
      </c>
      <c r="N42" s="175">
        <v>9</v>
      </c>
      <c r="O42" s="176">
        <v>1.0416666666666701</v>
      </c>
      <c r="P42" s="47"/>
      <c r="Q42" s="47"/>
    </row>
    <row r="43" spans="1:17" ht="13.75" customHeight="1" x14ac:dyDescent="0.15">
      <c r="A43" s="72" t="s">
        <v>45</v>
      </c>
      <c r="B43" s="88">
        <v>1</v>
      </c>
      <c r="C43" s="73"/>
      <c r="D43" s="73"/>
      <c r="E43" s="73"/>
      <c r="F43" s="73"/>
      <c r="G43" s="88">
        <v>1</v>
      </c>
      <c r="H43" s="73"/>
      <c r="I43" s="73"/>
      <c r="J43" s="73"/>
      <c r="K43" s="74">
        <f>SUM(B43:J43)</f>
        <v>2</v>
      </c>
      <c r="L43" s="75">
        <v>11</v>
      </c>
      <c r="M43" s="88">
        <v>2011</v>
      </c>
      <c r="N43" s="177">
        <v>30</v>
      </c>
      <c r="O43" s="178">
        <v>2.7083333333333299</v>
      </c>
      <c r="P43" s="172"/>
      <c r="Q43" s="47"/>
    </row>
    <row r="44" spans="1:17" ht="13.75" customHeight="1" x14ac:dyDescent="0.15">
      <c r="A44" s="19" t="s">
        <v>46</v>
      </c>
      <c r="B44" s="173"/>
      <c r="C44" s="173"/>
      <c r="D44" s="173"/>
      <c r="E44" s="173"/>
      <c r="F44" s="173"/>
      <c r="G44" s="173"/>
      <c r="H44" s="173"/>
      <c r="I44" s="173"/>
      <c r="J44" s="174">
        <v>1</v>
      </c>
      <c r="K44" s="74">
        <f>SUM(B44:J44)</f>
        <v>1</v>
      </c>
      <c r="L44" s="23">
        <v>11</v>
      </c>
      <c r="M44" s="174">
        <v>1997</v>
      </c>
      <c r="N44" s="175">
        <v>36</v>
      </c>
      <c r="O44" s="176">
        <v>4.625</v>
      </c>
      <c r="P44" s="47"/>
      <c r="Q44" s="47"/>
    </row>
    <row r="45" spans="1:17" ht="13.75" customHeight="1" x14ac:dyDescent="0.15">
      <c r="A45" s="72" t="s">
        <v>48</v>
      </c>
      <c r="B45" s="73"/>
      <c r="C45" s="88">
        <v>1</v>
      </c>
      <c r="D45" s="88">
        <v>1</v>
      </c>
      <c r="E45" s="73"/>
      <c r="F45" s="73"/>
      <c r="G45" s="88">
        <v>1</v>
      </c>
      <c r="H45" s="88">
        <v>1</v>
      </c>
      <c r="I45" s="88">
        <v>1</v>
      </c>
      <c r="J45" s="73"/>
      <c r="K45" s="74">
        <f>SUM(B45:J45)</f>
        <v>5</v>
      </c>
      <c r="L45" s="75">
        <v>14</v>
      </c>
      <c r="M45" s="88">
        <v>2010</v>
      </c>
      <c r="N45" s="177">
        <v>37</v>
      </c>
      <c r="O45" s="178">
        <v>4.7083333333333304</v>
      </c>
      <c r="P45" s="172"/>
      <c r="Q45" s="47"/>
    </row>
    <row r="46" spans="1:17" ht="13.75" customHeight="1" x14ac:dyDescent="0.15">
      <c r="A46" s="19" t="s">
        <v>49</v>
      </c>
      <c r="B46" s="173"/>
      <c r="C46" s="173"/>
      <c r="D46" s="173"/>
      <c r="E46" s="173"/>
      <c r="F46" s="173"/>
      <c r="G46" s="173"/>
      <c r="H46" s="173"/>
      <c r="I46" s="173"/>
      <c r="J46" s="173"/>
      <c r="K46" s="162"/>
      <c r="L46" s="23">
        <v>2</v>
      </c>
      <c r="M46" s="174">
        <v>1983</v>
      </c>
      <c r="N46" s="175">
        <v>17</v>
      </c>
      <c r="O46" s="176">
        <v>0.5</v>
      </c>
      <c r="P46" s="47"/>
      <c r="Q46" s="47"/>
    </row>
    <row r="47" spans="1:17" ht="13.75" customHeight="1" x14ac:dyDescent="0.15">
      <c r="A47" s="72" t="s">
        <v>50</v>
      </c>
      <c r="B47" s="73"/>
      <c r="C47" s="73"/>
      <c r="D47" s="73"/>
      <c r="E47" s="73"/>
      <c r="F47" s="73"/>
      <c r="G47" s="73"/>
      <c r="H47" s="73"/>
      <c r="I47" s="73"/>
      <c r="J47" s="73"/>
      <c r="K47" s="162"/>
      <c r="L47" s="75">
        <v>1</v>
      </c>
      <c r="M47" s="76" t="s">
        <v>383</v>
      </c>
      <c r="N47" s="177">
        <v>7</v>
      </c>
      <c r="O47" s="178">
        <v>0.20833333333333301</v>
      </c>
      <c r="P47" s="172"/>
      <c r="Q47" s="47"/>
    </row>
    <row r="48" spans="1:17" ht="13.75" customHeight="1" x14ac:dyDescent="0.15">
      <c r="A48" s="19" t="s">
        <v>51</v>
      </c>
      <c r="B48" s="174">
        <v>3</v>
      </c>
      <c r="C48" s="174">
        <v>5</v>
      </c>
      <c r="D48" s="174">
        <v>2</v>
      </c>
      <c r="E48" s="174">
        <v>4</v>
      </c>
      <c r="F48" s="174">
        <v>5</v>
      </c>
      <c r="G48" s="174">
        <v>1</v>
      </c>
      <c r="H48" s="174">
        <v>2</v>
      </c>
      <c r="I48" s="174">
        <v>9</v>
      </c>
      <c r="J48" s="173"/>
      <c r="K48" s="74">
        <f>SUM(B48:J48)</f>
        <v>31</v>
      </c>
      <c r="L48" s="23">
        <v>77</v>
      </c>
      <c r="M48" s="174">
        <v>2011</v>
      </c>
      <c r="N48" s="175">
        <v>62</v>
      </c>
      <c r="O48" s="176">
        <v>46.2083333333333</v>
      </c>
      <c r="P48" s="47"/>
      <c r="Q48" s="47"/>
    </row>
    <row r="49" spans="1:17" ht="13.75" customHeight="1" x14ac:dyDescent="0.15">
      <c r="A49" s="72" t="s">
        <v>52</v>
      </c>
      <c r="B49" s="73"/>
      <c r="C49" s="88">
        <v>2</v>
      </c>
      <c r="D49" s="73"/>
      <c r="E49" s="73"/>
      <c r="F49" s="73"/>
      <c r="G49" s="73"/>
      <c r="H49" s="73"/>
      <c r="I49" s="88">
        <v>1</v>
      </c>
      <c r="J49" s="73"/>
      <c r="K49" s="74">
        <f>SUM(B49:J49)</f>
        <v>3</v>
      </c>
      <c r="L49" s="75">
        <v>23</v>
      </c>
      <c r="M49" s="88">
        <v>1989</v>
      </c>
      <c r="N49" s="177">
        <v>57</v>
      </c>
      <c r="O49" s="178">
        <v>9.75</v>
      </c>
      <c r="P49" s="172"/>
      <c r="Q49" s="47"/>
    </row>
    <row r="50" spans="1:17" ht="13.75" customHeight="1" x14ac:dyDescent="0.15">
      <c r="A50" s="19" t="s">
        <v>85</v>
      </c>
      <c r="B50" s="173"/>
      <c r="C50" s="173"/>
      <c r="D50" s="173"/>
      <c r="E50" s="173"/>
      <c r="F50" s="173"/>
      <c r="G50" s="173"/>
      <c r="H50" s="173"/>
      <c r="I50" s="174">
        <v>1</v>
      </c>
      <c r="J50" s="173"/>
      <c r="K50" s="74">
        <f>SUM(B50:J50)</f>
        <v>1</v>
      </c>
      <c r="L50" s="23">
        <v>37</v>
      </c>
      <c r="M50" s="174">
        <v>1991</v>
      </c>
      <c r="N50" s="175">
        <v>54</v>
      </c>
      <c r="O50" s="176">
        <v>10.0416666666667</v>
      </c>
      <c r="P50" s="47"/>
      <c r="Q50" s="47"/>
    </row>
    <row r="51" spans="1:17" ht="13.75" customHeight="1" x14ac:dyDescent="0.15">
      <c r="A51" s="72" t="s">
        <v>86</v>
      </c>
      <c r="B51" s="73"/>
      <c r="C51" s="73"/>
      <c r="D51" s="73"/>
      <c r="E51" s="73"/>
      <c r="F51" s="73"/>
      <c r="G51" s="73"/>
      <c r="H51" s="73"/>
      <c r="I51" s="73"/>
      <c r="J51" s="73"/>
      <c r="K51" s="162"/>
      <c r="L51" s="75">
        <v>1</v>
      </c>
      <c r="M51" s="76" t="s">
        <v>384</v>
      </c>
      <c r="N51" s="177">
        <v>9</v>
      </c>
      <c r="O51" s="178">
        <v>0.375</v>
      </c>
      <c r="P51" s="172"/>
      <c r="Q51" s="47"/>
    </row>
    <row r="52" spans="1:17" ht="13.75" customHeight="1" x14ac:dyDescent="0.15">
      <c r="A52" s="19" t="s">
        <v>87</v>
      </c>
      <c r="B52" s="173"/>
      <c r="C52" s="173"/>
      <c r="D52" s="173"/>
      <c r="E52" s="173"/>
      <c r="F52" s="173"/>
      <c r="G52" s="173"/>
      <c r="H52" s="173"/>
      <c r="I52" s="173"/>
      <c r="J52" s="173"/>
      <c r="K52" s="162"/>
      <c r="L52" s="23">
        <v>1</v>
      </c>
      <c r="M52" s="167" t="s">
        <v>385</v>
      </c>
      <c r="N52" s="175">
        <v>2</v>
      </c>
      <c r="O52" s="176">
        <v>0</v>
      </c>
      <c r="P52" s="47"/>
      <c r="Q52" s="47"/>
    </row>
    <row r="53" spans="1:17" ht="13.75" customHeight="1" x14ac:dyDescent="0.15">
      <c r="A53" s="72" t="s">
        <v>37</v>
      </c>
      <c r="B53" s="73"/>
      <c r="C53" s="73"/>
      <c r="D53" s="73"/>
      <c r="E53" s="73"/>
      <c r="F53" s="73"/>
      <c r="G53" s="73"/>
      <c r="H53" s="73"/>
      <c r="I53" s="73"/>
      <c r="J53" s="73"/>
      <c r="K53" s="162"/>
      <c r="L53" s="75">
        <v>10</v>
      </c>
      <c r="M53" s="76" t="s">
        <v>386</v>
      </c>
      <c r="N53" s="177">
        <v>63</v>
      </c>
      <c r="O53" s="178">
        <v>3.1666666666666701</v>
      </c>
      <c r="P53" s="172"/>
      <c r="Q53" s="47"/>
    </row>
    <row r="54" spans="1:17" ht="13.75" customHeight="1" x14ac:dyDescent="0.15">
      <c r="A54" s="19" t="s">
        <v>35</v>
      </c>
      <c r="B54" s="173"/>
      <c r="C54" s="173"/>
      <c r="D54" s="173"/>
      <c r="E54" s="173"/>
      <c r="F54" s="173"/>
      <c r="G54" s="173"/>
      <c r="H54" s="173"/>
      <c r="I54" s="173"/>
      <c r="J54" s="173"/>
      <c r="K54" s="162"/>
      <c r="L54" s="23">
        <v>17</v>
      </c>
      <c r="M54" s="174">
        <v>2000</v>
      </c>
      <c r="N54" s="175">
        <v>2</v>
      </c>
      <c r="O54" s="176">
        <v>0.79166666666666696</v>
      </c>
      <c r="P54" s="47"/>
      <c r="Q54" s="47"/>
    </row>
    <row r="55" spans="1:17" ht="13.75" customHeight="1" x14ac:dyDescent="0.15">
      <c r="A55" s="72" t="s">
        <v>36</v>
      </c>
      <c r="B55" s="73"/>
      <c r="C55" s="88">
        <v>1</v>
      </c>
      <c r="D55" s="73"/>
      <c r="E55" s="73"/>
      <c r="F55" s="73"/>
      <c r="G55" s="88">
        <v>9</v>
      </c>
      <c r="H55" s="73"/>
      <c r="I55" s="73"/>
      <c r="J55" s="73"/>
      <c r="K55" s="74">
        <f>SUM(B55:J55)</f>
        <v>10</v>
      </c>
      <c r="L55" s="75">
        <v>35</v>
      </c>
      <c r="M55" s="88">
        <v>1946</v>
      </c>
      <c r="N55" s="177">
        <v>36</v>
      </c>
      <c r="O55" s="178">
        <v>1.125</v>
      </c>
      <c r="P55" s="172"/>
      <c r="Q55" s="47"/>
    </row>
    <row r="56" spans="1:17" ht="13.75" customHeight="1" x14ac:dyDescent="0.15">
      <c r="A56" s="19" t="s">
        <v>38</v>
      </c>
      <c r="B56" s="173"/>
      <c r="C56" s="174">
        <v>2</v>
      </c>
      <c r="D56" s="174">
        <v>1</v>
      </c>
      <c r="E56" s="173"/>
      <c r="F56" s="173"/>
      <c r="G56" s="173"/>
      <c r="H56" s="173"/>
      <c r="I56" s="174">
        <v>5</v>
      </c>
      <c r="J56" s="173"/>
      <c r="K56" s="74">
        <f>SUM(B56:J56)</f>
        <v>8</v>
      </c>
      <c r="L56" s="23">
        <v>124</v>
      </c>
      <c r="M56" s="174">
        <v>2010</v>
      </c>
      <c r="N56" s="175">
        <v>22</v>
      </c>
      <c r="O56" s="176">
        <v>24.8333333333333</v>
      </c>
      <c r="P56" s="47"/>
      <c r="Q56" s="47"/>
    </row>
    <row r="57" spans="1:17" ht="13.75" customHeight="1" x14ac:dyDescent="0.15">
      <c r="A57" s="72" t="s">
        <v>68</v>
      </c>
      <c r="B57" s="88">
        <v>102</v>
      </c>
      <c r="C57" s="88">
        <v>35</v>
      </c>
      <c r="D57" s="88">
        <v>1</v>
      </c>
      <c r="E57" s="88">
        <v>46</v>
      </c>
      <c r="F57" s="88">
        <v>3</v>
      </c>
      <c r="G57" s="73"/>
      <c r="H57" s="73"/>
      <c r="I57" s="88">
        <v>22</v>
      </c>
      <c r="J57" s="73"/>
      <c r="K57" s="74">
        <f>SUM(B57:J57)</f>
        <v>209</v>
      </c>
      <c r="L57" s="75">
        <v>1139</v>
      </c>
      <c r="M57" s="88">
        <v>1999</v>
      </c>
      <c r="N57" s="177">
        <v>52</v>
      </c>
      <c r="O57" s="178">
        <v>469.33333333333297</v>
      </c>
      <c r="P57" s="172"/>
      <c r="Q57" s="47"/>
    </row>
    <row r="58" spans="1:17" ht="13.75" customHeight="1" x14ac:dyDescent="0.15">
      <c r="A58" s="19" t="s">
        <v>69</v>
      </c>
      <c r="B58" s="174">
        <v>28</v>
      </c>
      <c r="C58" s="174">
        <v>32</v>
      </c>
      <c r="D58" s="174">
        <v>58</v>
      </c>
      <c r="E58" s="174">
        <v>34</v>
      </c>
      <c r="F58" s="174">
        <v>39</v>
      </c>
      <c r="G58" s="174">
        <v>15</v>
      </c>
      <c r="H58" s="174">
        <v>5</v>
      </c>
      <c r="I58" s="174">
        <v>14</v>
      </c>
      <c r="J58" s="174">
        <v>53</v>
      </c>
      <c r="K58" s="74">
        <f>SUM(B58:J58)</f>
        <v>278</v>
      </c>
      <c r="L58" s="23">
        <v>762</v>
      </c>
      <c r="M58" s="167" t="s">
        <v>387</v>
      </c>
      <c r="N58" s="175">
        <v>54</v>
      </c>
      <c r="O58" s="176">
        <v>462.5</v>
      </c>
      <c r="P58" s="47"/>
      <c r="Q58" s="47"/>
    </row>
    <row r="59" spans="1:17" ht="13.75" customHeight="1" x14ac:dyDescent="0.15">
      <c r="A59" s="72" t="s">
        <v>75</v>
      </c>
      <c r="B59" s="73"/>
      <c r="C59" s="73"/>
      <c r="D59" s="73"/>
      <c r="E59" s="73"/>
      <c r="F59" s="73"/>
      <c r="G59" s="73"/>
      <c r="H59" s="73"/>
      <c r="I59" s="73"/>
      <c r="J59" s="73"/>
      <c r="K59" s="162"/>
      <c r="L59" s="75">
        <v>1</v>
      </c>
      <c r="M59" s="76" t="s">
        <v>388</v>
      </c>
      <c r="N59" s="177">
        <v>6</v>
      </c>
      <c r="O59" s="178">
        <v>0.125</v>
      </c>
      <c r="P59" s="172"/>
      <c r="Q59" s="47"/>
    </row>
    <row r="60" spans="1:17" ht="13.75" customHeight="1" x14ac:dyDescent="0.15">
      <c r="A60" s="19" t="s">
        <v>74</v>
      </c>
      <c r="B60" s="173"/>
      <c r="C60" s="173"/>
      <c r="D60" s="173"/>
      <c r="E60" s="173"/>
      <c r="F60" s="173"/>
      <c r="G60" s="173"/>
      <c r="H60" s="173"/>
      <c r="I60" s="173"/>
      <c r="J60" s="173"/>
      <c r="K60" s="162"/>
      <c r="L60" s="23">
        <v>4</v>
      </c>
      <c r="M60" s="174">
        <v>1993</v>
      </c>
      <c r="N60" s="175">
        <v>13</v>
      </c>
      <c r="O60" s="176">
        <v>0.70833333333333304</v>
      </c>
      <c r="P60" s="47"/>
      <c r="Q60" s="47"/>
    </row>
    <row r="61" spans="1:17" ht="13.75" customHeight="1" x14ac:dyDescent="0.15">
      <c r="A61" s="72" t="s">
        <v>71</v>
      </c>
      <c r="B61" s="73"/>
      <c r="C61" s="88">
        <v>2</v>
      </c>
      <c r="D61" s="73"/>
      <c r="E61" s="73"/>
      <c r="F61" s="73"/>
      <c r="G61" s="73"/>
      <c r="H61" s="73"/>
      <c r="I61" s="88">
        <v>1</v>
      </c>
      <c r="J61" s="73"/>
      <c r="K61" s="74">
        <f>SUM(B61:J61)</f>
        <v>3</v>
      </c>
      <c r="L61" s="75">
        <v>10</v>
      </c>
      <c r="M61" s="88">
        <v>1993</v>
      </c>
      <c r="N61" s="177">
        <v>42</v>
      </c>
      <c r="O61" s="178">
        <v>3.875</v>
      </c>
      <c r="P61" s="172"/>
      <c r="Q61" s="47"/>
    </row>
    <row r="62" spans="1:17" ht="13.75" customHeight="1" x14ac:dyDescent="0.15">
      <c r="A62" s="19" t="s">
        <v>73</v>
      </c>
      <c r="B62" s="173"/>
      <c r="C62" s="173"/>
      <c r="D62" s="173"/>
      <c r="E62" s="173"/>
      <c r="F62" s="173"/>
      <c r="G62" s="173"/>
      <c r="H62" s="173"/>
      <c r="I62" s="173"/>
      <c r="J62" s="173"/>
      <c r="K62" s="162"/>
      <c r="L62" s="23">
        <v>1</v>
      </c>
      <c r="M62" s="174">
        <v>1995</v>
      </c>
      <c r="N62" s="175">
        <v>1</v>
      </c>
      <c r="O62" s="176">
        <v>4.1666666666666699E-2</v>
      </c>
      <c r="P62" s="47"/>
      <c r="Q62" s="47"/>
    </row>
    <row r="63" spans="1:17" ht="13.75" customHeight="1" x14ac:dyDescent="0.15">
      <c r="A63" s="72" t="s">
        <v>70</v>
      </c>
      <c r="B63" s="73"/>
      <c r="C63" s="88">
        <v>1</v>
      </c>
      <c r="D63" s="88">
        <v>1</v>
      </c>
      <c r="E63" s="73"/>
      <c r="F63" s="73"/>
      <c r="G63" s="88">
        <v>4</v>
      </c>
      <c r="H63" s="73"/>
      <c r="I63" s="88">
        <v>9</v>
      </c>
      <c r="J63" s="73"/>
      <c r="K63" s="74">
        <f>SUM(B63:J63)</f>
        <v>15</v>
      </c>
      <c r="L63" s="75">
        <v>28</v>
      </c>
      <c r="M63" s="88">
        <v>1993</v>
      </c>
      <c r="N63" s="177">
        <v>29</v>
      </c>
      <c r="O63" s="178">
        <v>10.9166666666667</v>
      </c>
      <c r="P63" s="172"/>
      <c r="Q63" s="47"/>
    </row>
    <row r="64" spans="1:17" ht="13.75" customHeight="1" x14ac:dyDescent="0.15">
      <c r="A64" s="19" t="s">
        <v>76</v>
      </c>
      <c r="B64" s="173"/>
      <c r="C64" s="173"/>
      <c r="D64" s="173"/>
      <c r="E64" s="173"/>
      <c r="F64" s="173"/>
      <c r="G64" s="173"/>
      <c r="H64" s="173"/>
      <c r="I64" s="173"/>
      <c r="J64" s="173"/>
      <c r="K64" s="162"/>
      <c r="L64" s="23">
        <v>1</v>
      </c>
      <c r="M64" s="167" t="s">
        <v>389</v>
      </c>
      <c r="N64" s="180">
        <v>2</v>
      </c>
      <c r="O64" s="181">
        <v>0</v>
      </c>
      <c r="P64" s="47"/>
      <c r="Q64" s="47"/>
    </row>
    <row r="65" spans="1:17" ht="13.75" customHeight="1" x14ac:dyDescent="0.15">
      <c r="A65" s="19" t="s">
        <v>72</v>
      </c>
      <c r="B65" s="173"/>
      <c r="C65" s="173"/>
      <c r="D65" s="173"/>
      <c r="E65" s="173"/>
      <c r="F65" s="173"/>
      <c r="G65" s="173"/>
      <c r="H65" s="173"/>
      <c r="I65" s="173"/>
      <c r="J65" s="173"/>
      <c r="K65" s="162"/>
      <c r="L65" s="23">
        <v>5</v>
      </c>
      <c r="M65" s="174">
        <v>1949</v>
      </c>
      <c r="N65" s="182">
        <v>2</v>
      </c>
      <c r="O65" s="183">
        <v>0</v>
      </c>
      <c r="P65" s="47"/>
      <c r="Q65" s="47"/>
    </row>
    <row r="66" spans="1:17" ht="13.75" customHeight="1" x14ac:dyDescent="0.15">
      <c r="A66" s="72" t="s">
        <v>77</v>
      </c>
      <c r="B66" s="73"/>
      <c r="C66" s="88">
        <v>1</v>
      </c>
      <c r="D66" s="73"/>
      <c r="E66" s="73"/>
      <c r="F66" s="73"/>
      <c r="G66" s="73"/>
      <c r="H66" s="73"/>
      <c r="I66" s="73"/>
      <c r="J66" s="73"/>
      <c r="K66" s="74">
        <f>SUM(B66:J66)</f>
        <v>1</v>
      </c>
      <c r="L66" s="75">
        <v>11</v>
      </c>
      <c r="M66" s="88">
        <v>2010</v>
      </c>
      <c r="N66" s="177">
        <v>40</v>
      </c>
      <c r="O66" s="178">
        <v>3.375</v>
      </c>
      <c r="P66" s="172"/>
      <c r="Q66" s="47"/>
    </row>
    <row r="67" spans="1:17" ht="13.75" customHeight="1" x14ac:dyDescent="0.15">
      <c r="A67" s="19" t="s">
        <v>79</v>
      </c>
      <c r="B67" s="173"/>
      <c r="C67" s="174">
        <v>3</v>
      </c>
      <c r="D67" s="174">
        <v>2</v>
      </c>
      <c r="E67" s="174">
        <v>2</v>
      </c>
      <c r="F67" s="173"/>
      <c r="G67" s="174">
        <v>2</v>
      </c>
      <c r="H67" s="173"/>
      <c r="I67" s="174">
        <v>1</v>
      </c>
      <c r="J67" s="174">
        <v>5</v>
      </c>
      <c r="K67" s="74">
        <f>SUM(B67:J67)</f>
        <v>15</v>
      </c>
      <c r="L67" s="23">
        <v>22</v>
      </c>
      <c r="M67" s="167" t="s">
        <v>390</v>
      </c>
      <c r="N67" s="175">
        <v>20</v>
      </c>
      <c r="O67" s="176">
        <v>6.25</v>
      </c>
      <c r="P67" s="47"/>
      <c r="Q67" s="47"/>
    </row>
    <row r="68" spans="1:17" ht="13.75" customHeight="1" x14ac:dyDescent="0.15">
      <c r="A68" s="72" t="s">
        <v>83</v>
      </c>
      <c r="B68" s="73"/>
      <c r="C68" s="73"/>
      <c r="D68" s="88">
        <v>2</v>
      </c>
      <c r="E68" s="73"/>
      <c r="F68" s="88">
        <v>1</v>
      </c>
      <c r="G68" s="73"/>
      <c r="H68" s="73"/>
      <c r="I68" s="73"/>
      <c r="J68" s="73"/>
      <c r="K68" s="74">
        <f>SUM(B68:J68)</f>
        <v>3</v>
      </c>
      <c r="L68" s="75">
        <v>12</v>
      </c>
      <c r="M68" s="88">
        <v>2007</v>
      </c>
      <c r="N68" s="177">
        <v>29</v>
      </c>
      <c r="O68" s="178">
        <v>2.5833333333333299</v>
      </c>
      <c r="P68" s="172"/>
      <c r="Q68" s="47"/>
    </row>
    <row r="69" spans="1:17" ht="13.75" customHeight="1" x14ac:dyDescent="0.15">
      <c r="A69" s="19" t="s">
        <v>78</v>
      </c>
      <c r="B69" s="173"/>
      <c r="C69" s="173"/>
      <c r="D69" s="173"/>
      <c r="E69" s="173"/>
      <c r="F69" s="173"/>
      <c r="G69" s="173"/>
      <c r="H69" s="173"/>
      <c r="I69" s="173"/>
      <c r="J69" s="173"/>
      <c r="K69" s="162"/>
      <c r="L69" s="23">
        <v>1</v>
      </c>
      <c r="M69" s="167" t="s">
        <v>391</v>
      </c>
      <c r="N69" s="175">
        <v>3</v>
      </c>
      <c r="O69" s="176">
        <v>0.125</v>
      </c>
      <c r="P69" s="47"/>
      <c r="Q69" s="47"/>
    </row>
    <row r="70" spans="1:17" ht="13.75" customHeight="1" x14ac:dyDescent="0.15">
      <c r="A70" s="72" t="s">
        <v>80</v>
      </c>
      <c r="B70" s="73"/>
      <c r="C70" s="73"/>
      <c r="D70" s="88">
        <v>1</v>
      </c>
      <c r="E70" s="73"/>
      <c r="F70" s="73"/>
      <c r="G70" s="73"/>
      <c r="H70" s="73"/>
      <c r="I70" s="73"/>
      <c r="J70" s="73"/>
      <c r="K70" s="75">
        <f>SUM(B70:J70)</f>
        <v>1</v>
      </c>
      <c r="L70" s="75">
        <v>1</v>
      </c>
      <c r="M70" s="88">
        <v>1989</v>
      </c>
      <c r="N70" s="177">
        <v>1</v>
      </c>
      <c r="O70" s="178">
        <v>4.1666666666666699E-2</v>
      </c>
      <c r="P70" s="172"/>
      <c r="Q70" s="47"/>
    </row>
    <row r="71" spans="1:17" ht="13.75" customHeight="1" x14ac:dyDescent="0.15">
      <c r="A71" s="19" t="s">
        <v>81</v>
      </c>
      <c r="B71" s="174">
        <v>3</v>
      </c>
      <c r="C71" s="174">
        <v>11</v>
      </c>
      <c r="D71" s="174">
        <v>6</v>
      </c>
      <c r="E71" s="174">
        <v>1</v>
      </c>
      <c r="F71" s="174">
        <v>6</v>
      </c>
      <c r="G71" s="174">
        <v>3</v>
      </c>
      <c r="H71" s="174">
        <v>1</v>
      </c>
      <c r="I71" s="174">
        <v>1</v>
      </c>
      <c r="J71" s="174">
        <v>13</v>
      </c>
      <c r="K71" s="74">
        <f>SUM(B71:J71)</f>
        <v>45</v>
      </c>
      <c r="L71" s="23">
        <v>110</v>
      </c>
      <c r="M71" s="174">
        <v>2010</v>
      </c>
      <c r="N71" s="175">
        <v>76</v>
      </c>
      <c r="O71" s="176">
        <v>62.7083333333333</v>
      </c>
      <c r="P71" s="47"/>
      <c r="Q71" s="47"/>
    </row>
    <row r="72" spans="1:17" ht="13.75" customHeight="1" x14ac:dyDescent="0.15">
      <c r="A72" s="72" t="s">
        <v>82</v>
      </c>
      <c r="B72" s="88">
        <v>3</v>
      </c>
      <c r="C72" s="88">
        <v>3</v>
      </c>
      <c r="D72" s="73"/>
      <c r="E72" s="73"/>
      <c r="F72" s="73"/>
      <c r="G72" s="88">
        <v>2</v>
      </c>
      <c r="H72" s="88">
        <v>2</v>
      </c>
      <c r="I72" s="88">
        <v>1</v>
      </c>
      <c r="J72" s="88">
        <v>7</v>
      </c>
      <c r="K72" s="74">
        <f>SUM(B72:J72)</f>
        <v>18</v>
      </c>
      <c r="L72" s="75">
        <v>25</v>
      </c>
      <c r="M72" s="76" t="s">
        <v>392</v>
      </c>
      <c r="N72" s="177">
        <v>65</v>
      </c>
      <c r="O72" s="178">
        <v>13.625</v>
      </c>
      <c r="P72" s="172"/>
      <c r="Q72" s="47"/>
    </row>
    <row r="73" spans="1:17" ht="13.75" customHeight="1" x14ac:dyDescent="0.15">
      <c r="A73" s="19" t="s">
        <v>84</v>
      </c>
      <c r="B73" s="173"/>
      <c r="C73" s="173"/>
      <c r="D73" s="173"/>
      <c r="E73" s="173"/>
      <c r="F73" s="173"/>
      <c r="G73" s="173"/>
      <c r="H73" s="173"/>
      <c r="I73" s="173"/>
      <c r="J73" s="173"/>
      <c r="K73" s="162"/>
      <c r="L73" s="23">
        <v>6</v>
      </c>
      <c r="M73" s="174">
        <v>2008</v>
      </c>
      <c r="N73" s="175">
        <v>22</v>
      </c>
      <c r="O73" s="176">
        <v>1.625</v>
      </c>
      <c r="P73" s="47"/>
      <c r="Q73" s="47"/>
    </row>
    <row r="74" spans="1:17" ht="13.75" customHeight="1" x14ac:dyDescent="0.15">
      <c r="A74" s="72" t="s">
        <v>95</v>
      </c>
      <c r="B74" s="88">
        <v>307</v>
      </c>
      <c r="C74" s="88">
        <v>62</v>
      </c>
      <c r="D74" s="88">
        <v>342</v>
      </c>
      <c r="E74" s="88">
        <v>43</v>
      </c>
      <c r="F74" s="88">
        <v>31</v>
      </c>
      <c r="G74" s="88">
        <v>20</v>
      </c>
      <c r="H74" s="88">
        <v>1</v>
      </c>
      <c r="I74" s="88">
        <v>589</v>
      </c>
      <c r="J74" s="73"/>
      <c r="K74" s="75">
        <f>SUM(B74:J74)</f>
        <v>1395</v>
      </c>
      <c r="L74" s="75">
        <v>339</v>
      </c>
      <c r="M74" s="88">
        <v>2005</v>
      </c>
      <c r="N74" s="177">
        <v>41</v>
      </c>
      <c r="O74" s="178">
        <v>94.8333333333333</v>
      </c>
      <c r="P74" s="172"/>
      <c r="Q74" s="47"/>
    </row>
    <row r="75" spans="1:17" ht="13.75" customHeight="1" x14ac:dyDescent="0.15">
      <c r="A75" s="19" t="s">
        <v>91</v>
      </c>
      <c r="B75" s="174">
        <v>19</v>
      </c>
      <c r="C75" s="174">
        <v>28</v>
      </c>
      <c r="D75" s="174">
        <v>8</v>
      </c>
      <c r="E75" s="174">
        <v>4</v>
      </c>
      <c r="F75" s="174">
        <v>4</v>
      </c>
      <c r="G75" s="174">
        <v>15</v>
      </c>
      <c r="H75" s="174">
        <v>1</v>
      </c>
      <c r="I75" s="174">
        <v>4</v>
      </c>
      <c r="J75" s="174">
        <v>21</v>
      </c>
      <c r="K75" s="74">
        <f>SUM(B75:J75)</f>
        <v>104</v>
      </c>
      <c r="L75" s="23">
        <v>355</v>
      </c>
      <c r="M75" s="174">
        <v>2005</v>
      </c>
      <c r="N75" s="175">
        <v>73</v>
      </c>
      <c r="O75" s="176">
        <v>214.458333333333</v>
      </c>
      <c r="P75" s="47"/>
      <c r="Q75" s="47"/>
    </row>
    <row r="76" spans="1:17" ht="13.75" customHeight="1" x14ac:dyDescent="0.15">
      <c r="A76" s="72" t="s">
        <v>92</v>
      </c>
      <c r="B76" s="73"/>
      <c r="C76" s="73"/>
      <c r="D76" s="73"/>
      <c r="E76" s="73"/>
      <c r="F76" s="73"/>
      <c r="G76" s="73"/>
      <c r="H76" s="73"/>
      <c r="I76" s="73"/>
      <c r="J76" s="73"/>
      <c r="K76" s="162"/>
      <c r="L76" s="75">
        <v>1</v>
      </c>
      <c r="M76" s="88">
        <v>1990</v>
      </c>
      <c r="N76" s="177">
        <v>1</v>
      </c>
      <c r="O76" s="178">
        <v>4.1666666666666699E-2</v>
      </c>
      <c r="P76" s="172"/>
      <c r="Q76" s="47"/>
    </row>
    <row r="77" spans="1:17" ht="13.75" customHeight="1" x14ac:dyDescent="0.15">
      <c r="A77" s="19" t="s">
        <v>93</v>
      </c>
      <c r="B77" s="174">
        <v>1114</v>
      </c>
      <c r="C77" s="174">
        <v>1180</v>
      </c>
      <c r="D77" s="174">
        <v>820</v>
      </c>
      <c r="E77" s="174">
        <v>444</v>
      </c>
      <c r="F77" s="174">
        <v>7</v>
      </c>
      <c r="G77" s="174">
        <v>152</v>
      </c>
      <c r="H77" s="174">
        <v>13</v>
      </c>
      <c r="I77" s="174">
        <v>983</v>
      </c>
      <c r="J77" s="174">
        <v>108</v>
      </c>
      <c r="K77" s="74">
        <f>SUM(B77:J77)</f>
        <v>4821</v>
      </c>
      <c r="L77" s="23">
        <v>87087</v>
      </c>
      <c r="M77" s="174">
        <v>2011</v>
      </c>
      <c r="N77" s="180">
        <v>67</v>
      </c>
      <c r="O77" s="181">
        <v>21459.583333333299</v>
      </c>
      <c r="P77" s="47"/>
      <c r="Q77" s="47"/>
    </row>
    <row r="78" spans="1:17" ht="13.75" customHeight="1" x14ac:dyDescent="0.15">
      <c r="A78" s="19" t="s">
        <v>94</v>
      </c>
      <c r="B78" s="173"/>
      <c r="C78" s="173"/>
      <c r="D78" s="173"/>
      <c r="E78" s="173"/>
      <c r="F78" s="173"/>
      <c r="G78" s="173"/>
      <c r="H78" s="173"/>
      <c r="I78" s="173"/>
      <c r="J78" s="173"/>
      <c r="K78" s="162"/>
      <c r="L78" s="179" t="s">
        <v>12</v>
      </c>
      <c r="M78" s="174">
        <v>2010</v>
      </c>
      <c r="N78" s="182">
        <v>0</v>
      </c>
      <c r="O78" s="183">
        <v>0</v>
      </c>
      <c r="P78" s="47"/>
      <c r="Q78" s="47"/>
    </row>
    <row r="79" spans="1:17" ht="13.75" customHeight="1" x14ac:dyDescent="0.15">
      <c r="A79" s="72" t="s">
        <v>98</v>
      </c>
      <c r="B79" s="73"/>
      <c r="C79" s="73"/>
      <c r="D79" s="73"/>
      <c r="E79" s="73"/>
      <c r="F79" s="73"/>
      <c r="G79" s="73"/>
      <c r="H79" s="73"/>
      <c r="I79" s="73"/>
      <c r="J79" s="73"/>
      <c r="K79" s="162"/>
      <c r="L79" s="75">
        <v>3</v>
      </c>
      <c r="M79" s="88">
        <v>1993</v>
      </c>
      <c r="N79" s="177">
        <v>2</v>
      </c>
      <c r="O79" s="178">
        <v>0.125</v>
      </c>
      <c r="P79" s="172"/>
      <c r="Q79" s="47"/>
    </row>
    <row r="80" spans="1:17" ht="13.75" customHeight="1" x14ac:dyDescent="0.15">
      <c r="A80" s="19" t="s">
        <v>96</v>
      </c>
      <c r="B80" s="174">
        <v>37</v>
      </c>
      <c r="C80" s="174">
        <v>55</v>
      </c>
      <c r="D80" s="174">
        <v>7</v>
      </c>
      <c r="E80" s="174">
        <v>13</v>
      </c>
      <c r="F80" s="174">
        <v>7</v>
      </c>
      <c r="G80" s="174">
        <v>45</v>
      </c>
      <c r="H80" s="174">
        <v>63</v>
      </c>
      <c r="I80" s="174">
        <v>6</v>
      </c>
      <c r="J80" s="174">
        <v>47</v>
      </c>
      <c r="K80" s="74">
        <f>SUM(B80:J80)</f>
        <v>280</v>
      </c>
      <c r="L80" s="23">
        <v>498</v>
      </c>
      <c r="M80" s="174">
        <v>1994</v>
      </c>
      <c r="N80" s="175">
        <v>77</v>
      </c>
      <c r="O80" s="176">
        <v>350.625</v>
      </c>
      <c r="P80" s="47"/>
      <c r="Q80" s="47"/>
    </row>
    <row r="81" spans="1:17" ht="13.75" customHeight="1" x14ac:dyDescent="0.15">
      <c r="A81" s="72" t="s">
        <v>97</v>
      </c>
      <c r="B81" s="73"/>
      <c r="C81" s="73"/>
      <c r="D81" s="73"/>
      <c r="E81" s="73"/>
      <c r="F81" s="73"/>
      <c r="G81" s="73"/>
      <c r="H81" s="73"/>
      <c r="I81" s="73"/>
      <c r="J81" s="73"/>
      <c r="K81" s="162"/>
      <c r="L81" s="75">
        <v>3</v>
      </c>
      <c r="M81" s="88">
        <v>1972</v>
      </c>
      <c r="N81" s="177">
        <v>2</v>
      </c>
      <c r="O81" s="178">
        <v>0</v>
      </c>
      <c r="P81" s="172"/>
      <c r="Q81" s="47"/>
    </row>
    <row r="82" spans="1:17" ht="13.75" customHeight="1" x14ac:dyDescent="0.15">
      <c r="A82" s="19" t="s">
        <v>101</v>
      </c>
      <c r="B82" s="173"/>
      <c r="C82" s="174">
        <v>4</v>
      </c>
      <c r="D82" s="174">
        <v>1</v>
      </c>
      <c r="E82" s="173"/>
      <c r="F82" s="174">
        <v>1</v>
      </c>
      <c r="G82" s="174">
        <v>1</v>
      </c>
      <c r="H82" s="173"/>
      <c r="I82" s="173"/>
      <c r="J82" s="173"/>
      <c r="K82" s="74">
        <f>SUM(B82:J82)</f>
        <v>7</v>
      </c>
      <c r="L82" s="23">
        <v>18</v>
      </c>
      <c r="M82" s="174">
        <v>1995</v>
      </c>
      <c r="N82" s="175">
        <v>57</v>
      </c>
      <c r="O82" s="176">
        <v>7.7083333333333304</v>
      </c>
      <c r="P82" s="47"/>
      <c r="Q82" s="47"/>
    </row>
    <row r="83" spans="1:17" ht="13.75" customHeight="1" x14ac:dyDescent="0.15">
      <c r="A83" s="72" t="s">
        <v>100</v>
      </c>
      <c r="B83" s="88">
        <v>1</v>
      </c>
      <c r="C83" s="88">
        <v>5</v>
      </c>
      <c r="D83" s="88">
        <v>1</v>
      </c>
      <c r="E83" s="88">
        <v>1</v>
      </c>
      <c r="F83" s="73"/>
      <c r="G83" s="88">
        <v>4</v>
      </c>
      <c r="H83" s="73"/>
      <c r="I83" s="88">
        <v>3</v>
      </c>
      <c r="J83" s="88">
        <v>6</v>
      </c>
      <c r="K83" s="74">
        <f>SUM(B83:J83)</f>
        <v>21</v>
      </c>
      <c r="L83" s="75">
        <v>99</v>
      </c>
      <c r="M83" s="88">
        <v>2010</v>
      </c>
      <c r="N83" s="177">
        <v>69</v>
      </c>
      <c r="O83" s="178">
        <v>46.0833333333333</v>
      </c>
      <c r="P83" s="172"/>
      <c r="Q83" s="47"/>
    </row>
    <row r="84" spans="1:17" ht="13.75" customHeight="1" x14ac:dyDescent="0.15">
      <c r="A84" s="19" t="s">
        <v>99</v>
      </c>
      <c r="B84" s="174">
        <v>3</v>
      </c>
      <c r="C84" s="174">
        <v>1</v>
      </c>
      <c r="D84" s="174">
        <v>1</v>
      </c>
      <c r="E84" s="173"/>
      <c r="F84" s="173"/>
      <c r="G84" s="174">
        <v>2</v>
      </c>
      <c r="H84" s="173"/>
      <c r="I84" s="174">
        <v>1</v>
      </c>
      <c r="J84" s="174">
        <v>5</v>
      </c>
      <c r="K84" s="74">
        <f>SUM(B84:J84)</f>
        <v>13</v>
      </c>
      <c r="L84" s="23">
        <v>58</v>
      </c>
      <c r="M84" s="174">
        <v>2003</v>
      </c>
      <c r="N84" s="175">
        <v>47</v>
      </c>
      <c r="O84" s="176">
        <v>18.2083333333333</v>
      </c>
      <c r="P84" s="47"/>
      <c r="Q84" s="47"/>
    </row>
    <row r="85" spans="1:17" ht="13.75" customHeight="1" x14ac:dyDescent="0.15">
      <c r="A85" s="72" t="s">
        <v>104</v>
      </c>
      <c r="B85" s="73"/>
      <c r="C85" s="73"/>
      <c r="D85" s="73"/>
      <c r="E85" s="73"/>
      <c r="F85" s="73"/>
      <c r="G85" s="73"/>
      <c r="H85" s="73"/>
      <c r="I85" s="73"/>
      <c r="J85" s="73"/>
      <c r="K85" s="162"/>
      <c r="L85" s="75">
        <v>1</v>
      </c>
      <c r="M85" s="88">
        <v>2005</v>
      </c>
      <c r="N85" s="177">
        <v>1</v>
      </c>
      <c r="O85" s="178">
        <v>4.1666666666666699E-2</v>
      </c>
      <c r="P85" s="172"/>
      <c r="Q85" s="47"/>
    </row>
    <row r="86" spans="1:17" ht="13.75" customHeight="1" x14ac:dyDescent="0.15">
      <c r="A86" s="19" t="s">
        <v>103</v>
      </c>
      <c r="B86" s="173"/>
      <c r="C86" s="173"/>
      <c r="D86" s="173"/>
      <c r="E86" s="173"/>
      <c r="F86" s="173"/>
      <c r="G86" s="174">
        <v>1</v>
      </c>
      <c r="H86" s="173"/>
      <c r="I86" s="173"/>
      <c r="J86" s="173"/>
      <c r="K86" s="74">
        <f>SUM(B86:J86)</f>
        <v>1</v>
      </c>
      <c r="L86" s="23">
        <v>4</v>
      </c>
      <c r="M86" s="167" t="s">
        <v>393</v>
      </c>
      <c r="N86" s="175">
        <v>32</v>
      </c>
      <c r="O86" s="176">
        <v>2.0416666666666701</v>
      </c>
      <c r="P86" s="47"/>
      <c r="Q86" s="47"/>
    </row>
    <row r="87" spans="1:17" ht="13.75" customHeight="1" x14ac:dyDescent="0.15">
      <c r="A87" s="72" t="s">
        <v>105</v>
      </c>
      <c r="B87" s="73"/>
      <c r="C87" s="88">
        <v>1</v>
      </c>
      <c r="D87" s="73"/>
      <c r="E87" s="73"/>
      <c r="F87" s="73"/>
      <c r="G87" s="88">
        <v>1</v>
      </c>
      <c r="H87" s="73"/>
      <c r="I87" s="73"/>
      <c r="J87" s="73"/>
      <c r="K87" s="74">
        <f>SUM(B87:J87)</f>
        <v>2</v>
      </c>
      <c r="L87" s="75">
        <v>4</v>
      </c>
      <c r="M87" s="76" t="s">
        <v>436</v>
      </c>
      <c r="N87" s="177">
        <v>8</v>
      </c>
      <c r="O87" s="178">
        <v>0.45833333333333298</v>
      </c>
      <c r="P87" s="172"/>
      <c r="Q87" s="47"/>
    </row>
    <row r="88" spans="1:17" ht="13.75" customHeight="1" x14ac:dyDescent="0.15">
      <c r="A88" s="19" t="s">
        <v>106</v>
      </c>
      <c r="B88" s="173"/>
      <c r="C88" s="174">
        <v>4</v>
      </c>
      <c r="D88" s="173"/>
      <c r="E88" s="173"/>
      <c r="F88" s="173"/>
      <c r="G88" s="174">
        <v>1</v>
      </c>
      <c r="H88" s="174">
        <v>4</v>
      </c>
      <c r="I88" s="173"/>
      <c r="J88" s="173"/>
      <c r="K88" s="74">
        <f>SUM(B88:J88)</f>
        <v>9</v>
      </c>
      <c r="L88" s="23">
        <v>103</v>
      </c>
      <c r="M88" s="174">
        <v>1943</v>
      </c>
      <c r="N88" s="175">
        <v>73</v>
      </c>
      <c r="O88" s="176">
        <v>21.125</v>
      </c>
      <c r="P88" s="47"/>
      <c r="Q88" s="47"/>
    </row>
    <row r="89" spans="1:17" ht="13.75" customHeight="1" x14ac:dyDescent="0.15">
      <c r="A89" s="72" t="s">
        <v>107</v>
      </c>
      <c r="B89" s="73"/>
      <c r="C89" s="73"/>
      <c r="D89" s="73"/>
      <c r="E89" s="73"/>
      <c r="F89" s="73"/>
      <c r="G89" s="73"/>
      <c r="H89" s="73"/>
      <c r="I89" s="73"/>
      <c r="J89" s="73"/>
      <c r="K89" s="162"/>
      <c r="L89" s="75">
        <v>2</v>
      </c>
      <c r="M89" s="76" t="s">
        <v>394</v>
      </c>
      <c r="N89" s="177">
        <v>7</v>
      </c>
      <c r="O89" s="178">
        <v>0.25</v>
      </c>
      <c r="P89" s="172"/>
      <c r="Q89" s="47"/>
    </row>
    <row r="90" spans="1:17" ht="13.75" customHeight="1" x14ac:dyDescent="0.15">
      <c r="A90" s="19" t="s">
        <v>108</v>
      </c>
      <c r="B90" s="173"/>
      <c r="C90" s="173"/>
      <c r="D90" s="173"/>
      <c r="E90" s="173"/>
      <c r="F90" s="174">
        <v>2</v>
      </c>
      <c r="G90" s="174">
        <v>16</v>
      </c>
      <c r="H90" s="173"/>
      <c r="I90" s="173"/>
      <c r="J90" s="173"/>
      <c r="K90" s="75">
        <f>SUM(B90:J90)</f>
        <v>18</v>
      </c>
      <c r="L90" s="23">
        <v>6</v>
      </c>
      <c r="M90" s="174">
        <v>2006</v>
      </c>
      <c r="N90" s="175">
        <v>6</v>
      </c>
      <c r="O90" s="176">
        <v>1.0833333333333299</v>
      </c>
      <c r="P90" s="47"/>
      <c r="Q90" s="47"/>
    </row>
    <row r="91" spans="1:17" ht="13.75" customHeight="1" x14ac:dyDescent="0.15">
      <c r="A91" s="72" t="s">
        <v>109</v>
      </c>
      <c r="B91" s="73"/>
      <c r="C91" s="73"/>
      <c r="D91" s="73"/>
      <c r="E91" s="73"/>
      <c r="F91" s="73"/>
      <c r="G91" s="88">
        <v>1</v>
      </c>
      <c r="H91" s="73"/>
      <c r="I91" s="73"/>
      <c r="J91" s="73"/>
      <c r="K91" s="74">
        <f>SUM(B91:J91)</f>
        <v>1</v>
      </c>
      <c r="L91" s="75">
        <v>2</v>
      </c>
      <c r="M91" s="76" t="s">
        <v>395</v>
      </c>
      <c r="N91" s="177">
        <v>7</v>
      </c>
      <c r="O91" s="178">
        <v>0.375</v>
      </c>
      <c r="P91" s="172"/>
      <c r="Q91" s="47"/>
    </row>
    <row r="92" spans="1:17" ht="13.75" customHeight="1" x14ac:dyDescent="0.15">
      <c r="A92" s="19" t="s">
        <v>110</v>
      </c>
      <c r="B92" s="173"/>
      <c r="C92" s="174">
        <v>3</v>
      </c>
      <c r="D92" s="174">
        <v>1</v>
      </c>
      <c r="E92" s="174">
        <v>1</v>
      </c>
      <c r="F92" s="174">
        <v>1</v>
      </c>
      <c r="G92" s="174">
        <v>3</v>
      </c>
      <c r="H92" s="173"/>
      <c r="I92" s="173"/>
      <c r="J92" s="173"/>
      <c r="K92" s="74">
        <f>SUM(B92:J92)</f>
        <v>9</v>
      </c>
      <c r="L92" s="23">
        <v>67</v>
      </c>
      <c r="M92" s="174">
        <v>2007</v>
      </c>
      <c r="N92" s="175">
        <v>30</v>
      </c>
      <c r="O92" s="176">
        <v>7.5416666666666696</v>
      </c>
      <c r="P92" s="47"/>
      <c r="Q92" s="47"/>
    </row>
    <row r="93" spans="1:17" ht="13.75" customHeight="1" x14ac:dyDescent="0.15">
      <c r="A93" s="72" t="s">
        <v>90</v>
      </c>
      <c r="B93" s="88">
        <v>1</v>
      </c>
      <c r="C93" s="88">
        <v>1</v>
      </c>
      <c r="D93" s="73"/>
      <c r="E93" s="73"/>
      <c r="F93" s="73"/>
      <c r="G93" s="88">
        <v>1</v>
      </c>
      <c r="H93" s="73"/>
      <c r="I93" s="73"/>
      <c r="J93" s="73"/>
      <c r="K93" s="74">
        <f>SUM(B93:J93)</f>
        <v>3</v>
      </c>
      <c r="L93" s="75">
        <v>9</v>
      </c>
      <c r="M93" s="88">
        <v>1995</v>
      </c>
      <c r="N93" s="177">
        <v>43</v>
      </c>
      <c r="O93" s="178">
        <v>2.6666666666666701</v>
      </c>
      <c r="P93" s="172"/>
      <c r="Q93" s="47"/>
    </row>
    <row r="94" spans="1:17" ht="13.75" customHeight="1" x14ac:dyDescent="0.15">
      <c r="A94" s="72" t="s">
        <v>89</v>
      </c>
      <c r="B94" s="73"/>
      <c r="C94" s="73"/>
      <c r="D94" s="73"/>
      <c r="E94" s="73"/>
      <c r="F94" s="73"/>
      <c r="G94" s="73"/>
      <c r="H94" s="73"/>
      <c r="I94" s="73"/>
      <c r="J94" s="73"/>
      <c r="K94" s="162"/>
      <c r="L94" s="75">
        <v>1</v>
      </c>
      <c r="M94" s="88">
        <v>1955</v>
      </c>
      <c r="N94" s="177">
        <v>1</v>
      </c>
      <c r="O94" s="178">
        <v>0</v>
      </c>
      <c r="P94" s="172"/>
      <c r="Q94" s="47"/>
    </row>
    <row r="95" spans="1:17" ht="13.75" customHeight="1" x14ac:dyDescent="0.15">
      <c r="A95" s="19" t="s">
        <v>112</v>
      </c>
      <c r="B95" s="173"/>
      <c r="C95" s="173"/>
      <c r="D95" s="173"/>
      <c r="E95" s="173"/>
      <c r="F95" s="173"/>
      <c r="G95" s="173"/>
      <c r="H95" s="173"/>
      <c r="I95" s="173"/>
      <c r="J95" s="173"/>
      <c r="K95" s="162"/>
      <c r="L95" s="23">
        <v>1</v>
      </c>
      <c r="M95" s="167" t="s">
        <v>396</v>
      </c>
      <c r="N95" s="175">
        <v>3</v>
      </c>
      <c r="O95" s="176">
        <v>8.3333333333333301E-2</v>
      </c>
      <c r="P95" s="47"/>
      <c r="Q95" s="47"/>
    </row>
    <row r="96" spans="1:17" ht="13.75" customHeight="1" x14ac:dyDescent="0.15">
      <c r="A96" s="72" t="s">
        <v>111</v>
      </c>
      <c r="B96" s="73"/>
      <c r="C96" s="73"/>
      <c r="D96" s="73"/>
      <c r="E96" s="73"/>
      <c r="F96" s="73"/>
      <c r="G96" s="73"/>
      <c r="H96" s="73"/>
      <c r="I96" s="73"/>
      <c r="J96" s="73"/>
      <c r="K96" s="162"/>
      <c r="L96" s="75">
        <v>1</v>
      </c>
      <c r="M96" s="76" t="s">
        <v>397</v>
      </c>
      <c r="N96" s="177">
        <v>2</v>
      </c>
      <c r="O96" s="178">
        <v>4.1666666666666699E-2</v>
      </c>
      <c r="P96" s="172"/>
      <c r="Q96" s="47"/>
    </row>
    <row r="97" spans="1:17" ht="13.75" customHeight="1" x14ac:dyDescent="0.15">
      <c r="A97" s="19" t="s">
        <v>114</v>
      </c>
      <c r="B97" s="173"/>
      <c r="C97" s="173"/>
      <c r="D97" s="173"/>
      <c r="E97" s="173"/>
      <c r="F97" s="173"/>
      <c r="G97" s="173"/>
      <c r="H97" s="173"/>
      <c r="I97" s="173"/>
      <c r="J97" s="173"/>
      <c r="K97" s="162"/>
      <c r="L97" s="23">
        <v>4</v>
      </c>
      <c r="M97" s="174">
        <v>2007</v>
      </c>
      <c r="N97" s="175">
        <v>2</v>
      </c>
      <c r="O97" s="176">
        <v>0.20833333333333301</v>
      </c>
      <c r="P97" s="47"/>
      <c r="Q97" s="47"/>
    </row>
    <row r="98" spans="1:17" ht="13.75" customHeight="1" x14ac:dyDescent="0.15">
      <c r="A98" s="72" t="s">
        <v>115</v>
      </c>
      <c r="B98" s="73"/>
      <c r="C98" s="88">
        <v>128</v>
      </c>
      <c r="D98" s="73"/>
      <c r="E98" s="73"/>
      <c r="F98" s="73"/>
      <c r="G98" s="88">
        <v>31</v>
      </c>
      <c r="H98" s="88">
        <v>1</v>
      </c>
      <c r="I98" s="88">
        <v>20</v>
      </c>
      <c r="J98" s="73"/>
      <c r="K98" s="74">
        <f>SUM(B98:J98)</f>
        <v>180</v>
      </c>
      <c r="L98" s="75">
        <v>231</v>
      </c>
      <c r="M98" s="88">
        <v>2007</v>
      </c>
      <c r="N98" s="177">
        <v>37</v>
      </c>
      <c r="O98" s="178">
        <v>62.0833333333333</v>
      </c>
      <c r="P98" s="172"/>
      <c r="Q98" s="47"/>
    </row>
    <row r="99" spans="1:17" ht="13.75" customHeight="1" x14ac:dyDescent="0.15">
      <c r="A99" s="19" t="s">
        <v>113</v>
      </c>
      <c r="B99" s="174">
        <v>24</v>
      </c>
      <c r="C99" s="174">
        <v>188</v>
      </c>
      <c r="D99" s="174">
        <v>150</v>
      </c>
      <c r="E99" s="174">
        <v>11</v>
      </c>
      <c r="F99" s="174">
        <v>14</v>
      </c>
      <c r="G99" s="174">
        <v>51</v>
      </c>
      <c r="H99" s="174">
        <v>10</v>
      </c>
      <c r="I99" s="174">
        <v>70</v>
      </c>
      <c r="J99" s="174">
        <v>2</v>
      </c>
      <c r="K99" s="74">
        <f>SUM(B99:J99)</f>
        <v>520</v>
      </c>
      <c r="L99" s="23">
        <v>4570</v>
      </c>
      <c r="M99" s="174">
        <v>1996</v>
      </c>
      <c r="N99" s="175">
        <v>76</v>
      </c>
      <c r="O99" s="176">
        <v>2315.5</v>
      </c>
      <c r="P99" s="47"/>
      <c r="Q99" s="47"/>
    </row>
    <row r="100" spans="1:17" ht="13.75" customHeight="1" x14ac:dyDescent="0.15">
      <c r="A100" s="72" t="s">
        <v>120</v>
      </c>
      <c r="B100" s="73"/>
      <c r="C100" s="73"/>
      <c r="D100" s="73"/>
      <c r="E100" s="73"/>
      <c r="F100" s="73"/>
      <c r="G100" s="88">
        <v>3</v>
      </c>
      <c r="H100" s="73"/>
      <c r="I100" s="73"/>
      <c r="J100" s="73"/>
      <c r="K100" s="75">
        <f>SUM(B100:J100)</f>
        <v>3</v>
      </c>
      <c r="L100" s="75">
        <v>2</v>
      </c>
      <c r="M100" s="88">
        <v>2009</v>
      </c>
      <c r="N100" s="177">
        <v>3</v>
      </c>
      <c r="O100" s="178">
        <v>8.3333333333333301E-2</v>
      </c>
      <c r="P100" s="172"/>
      <c r="Q100" s="47"/>
    </row>
    <row r="101" spans="1:17" ht="13.75" customHeight="1" x14ac:dyDescent="0.15">
      <c r="A101" s="19" t="s">
        <v>118</v>
      </c>
      <c r="B101" s="173"/>
      <c r="C101" s="173"/>
      <c r="D101" s="173"/>
      <c r="E101" s="173"/>
      <c r="F101" s="173"/>
      <c r="G101" s="173"/>
      <c r="H101" s="173"/>
      <c r="I101" s="173"/>
      <c r="J101" s="173"/>
      <c r="K101" s="162"/>
      <c r="L101" s="23">
        <v>1</v>
      </c>
      <c r="M101" s="167" t="s">
        <v>398</v>
      </c>
      <c r="N101" s="180">
        <v>2</v>
      </c>
      <c r="O101" s="181">
        <v>8.3333333333333301E-2</v>
      </c>
      <c r="P101" s="47"/>
      <c r="Q101" s="47"/>
    </row>
    <row r="102" spans="1:17" ht="13.75" customHeight="1" x14ac:dyDescent="0.15">
      <c r="A102" s="19" t="s">
        <v>119</v>
      </c>
      <c r="B102" s="173"/>
      <c r="C102" s="173"/>
      <c r="D102" s="173"/>
      <c r="E102" s="173"/>
      <c r="F102" s="173"/>
      <c r="G102" s="173"/>
      <c r="H102" s="173"/>
      <c r="I102" s="173"/>
      <c r="J102" s="173"/>
      <c r="K102" s="162"/>
      <c r="L102" s="23">
        <v>1</v>
      </c>
      <c r="M102" s="174">
        <v>2010</v>
      </c>
      <c r="N102" s="182">
        <v>1</v>
      </c>
      <c r="O102" s="183">
        <v>4.1666666666666699E-2</v>
      </c>
      <c r="P102" s="47"/>
      <c r="Q102" s="47"/>
    </row>
    <row r="103" spans="1:17" ht="13.75" customHeight="1" x14ac:dyDescent="0.15">
      <c r="A103" s="72" t="s">
        <v>133</v>
      </c>
      <c r="B103" s="88">
        <v>3</v>
      </c>
      <c r="C103" s="88">
        <v>19</v>
      </c>
      <c r="D103" s="88">
        <v>6</v>
      </c>
      <c r="E103" s="88">
        <v>1</v>
      </c>
      <c r="F103" s="88">
        <v>5</v>
      </c>
      <c r="G103" s="88">
        <v>31</v>
      </c>
      <c r="H103" s="88">
        <v>7</v>
      </c>
      <c r="I103" s="88">
        <v>7</v>
      </c>
      <c r="J103" s="88">
        <v>13</v>
      </c>
      <c r="K103" s="74">
        <f>SUM(B103:J103)</f>
        <v>92</v>
      </c>
      <c r="L103" s="75">
        <v>151</v>
      </c>
      <c r="M103" s="88">
        <v>2007</v>
      </c>
      <c r="N103" s="177">
        <v>67</v>
      </c>
      <c r="O103" s="178">
        <v>100.333333333333</v>
      </c>
      <c r="P103" s="172"/>
      <c r="Q103" s="47"/>
    </row>
    <row r="104" spans="1:17" ht="13.75" customHeight="1" x14ac:dyDescent="0.15">
      <c r="A104" s="19" t="s">
        <v>121</v>
      </c>
      <c r="B104" s="173"/>
      <c r="C104" s="173"/>
      <c r="D104" s="173"/>
      <c r="E104" s="173"/>
      <c r="F104" s="173"/>
      <c r="G104" s="173"/>
      <c r="H104" s="173"/>
      <c r="I104" s="173"/>
      <c r="J104" s="173"/>
      <c r="K104" s="162"/>
      <c r="L104" s="23">
        <v>1</v>
      </c>
      <c r="M104" s="167" t="s">
        <v>399</v>
      </c>
      <c r="N104" s="175">
        <v>4</v>
      </c>
      <c r="O104" s="176">
        <v>0.16666666666666699</v>
      </c>
      <c r="P104" s="47"/>
      <c r="Q104" s="47"/>
    </row>
    <row r="105" spans="1:17" ht="13.75" customHeight="1" x14ac:dyDescent="0.15">
      <c r="A105" s="72" t="s">
        <v>126</v>
      </c>
      <c r="B105" s="73"/>
      <c r="C105" s="73"/>
      <c r="D105" s="73"/>
      <c r="E105" s="73"/>
      <c r="F105" s="73"/>
      <c r="G105" s="73"/>
      <c r="H105" s="73"/>
      <c r="I105" s="73"/>
      <c r="J105" s="73"/>
      <c r="K105" s="162"/>
      <c r="L105" s="75">
        <v>2</v>
      </c>
      <c r="M105" s="76" t="s">
        <v>400</v>
      </c>
      <c r="N105" s="177">
        <v>2</v>
      </c>
      <c r="O105" s="178">
        <v>0.16666666666666699</v>
      </c>
      <c r="P105" s="172"/>
      <c r="Q105" s="47"/>
    </row>
    <row r="106" spans="1:17" ht="13.75" customHeight="1" x14ac:dyDescent="0.15">
      <c r="A106" s="19" t="s">
        <v>125</v>
      </c>
      <c r="B106" s="173"/>
      <c r="C106" s="173"/>
      <c r="D106" s="173"/>
      <c r="E106" s="173"/>
      <c r="F106" s="173"/>
      <c r="G106" s="173"/>
      <c r="H106" s="173"/>
      <c r="I106" s="173"/>
      <c r="J106" s="173"/>
      <c r="K106" s="162"/>
      <c r="L106" s="23">
        <v>1</v>
      </c>
      <c r="M106" s="174">
        <v>1985</v>
      </c>
      <c r="N106" s="175">
        <v>1</v>
      </c>
      <c r="O106" s="176">
        <v>0</v>
      </c>
      <c r="P106" s="47"/>
      <c r="Q106" s="47"/>
    </row>
    <row r="107" spans="1:17" ht="13.75" customHeight="1" x14ac:dyDescent="0.15">
      <c r="A107" s="72" t="s">
        <v>127</v>
      </c>
      <c r="B107" s="73"/>
      <c r="C107" s="88">
        <v>3</v>
      </c>
      <c r="D107" s="73"/>
      <c r="E107" s="73"/>
      <c r="F107" s="88">
        <v>1</v>
      </c>
      <c r="G107" s="88">
        <v>4</v>
      </c>
      <c r="H107" s="73"/>
      <c r="I107" s="73"/>
      <c r="J107" s="73"/>
      <c r="K107" s="74">
        <f>SUM(B107:J107)</f>
        <v>8</v>
      </c>
      <c r="L107" s="75">
        <v>65</v>
      </c>
      <c r="M107" s="88">
        <v>1996</v>
      </c>
      <c r="N107" s="177">
        <v>63</v>
      </c>
      <c r="O107" s="178">
        <v>18.125</v>
      </c>
      <c r="P107" s="172"/>
      <c r="Q107" s="47"/>
    </row>
    <row r="108" spans="1:17" ht="13.75" customHeight="1" x14ac:dyDescent="0.15">
      <c r="A108" s="19" t="s">
        <v>122</v>
      </c>
      <c r="B108" s="174">
        <v>11</v>
      </c>
      <c r="C108" s="174">
        <v>42</v>
      </c>
      <c r="D108" s="174">
        <v>10</v>
      </c>
      <c r="E108" s="174">
        <v>10</v>
      </c>
      <c r="F108" s="174">
        <v>52</v>
      </c>
      <c r="G108" s="174">
        <v>28</v>
      </c>
      <c r="H108" s="174">
        <v>2</v>
      </c>
      <c r="I108" s="174">
        <v>32</v>
      </c>
      <c r="J108" s="174">
        <v>5</v>
      </c>
      <c r="K108" s="74">
        <f>SUM(B108:J108)</f>
        <v>192</v>
      </c>
      <c r="L108" s="23">
        <v>820</v>
      </c>
      <c r="M108" s="174">
        <v>1963</v>
      </c>
      <c r="N108" s="175">
        <v>77</v>
      </c>
      <c r="O108" s="176">
        <v>347.16666666666703</v>
      </c>
      <c r="P108" s="47"/>
      <c r="Q108" s="47"/>
    </row>
    <row r="109" spans="1:17" ht="13.75" customHeight="1" x14ac:dyDescent="0.15">
      <c r="A109" s="72" t="s">
        <v>124</v>
      </c>
      <c r="B109" s="73"/>
      <c r="C109" s="76" t="s">
        <v>12</v>
      </c>
      <c r="D109" s="73"/>
      <c r="E109" s="73"/>
      <c r="F109" s="73"/>
      <c r="G109" s="73"/>
      <c r="H109" s="73"/>
      <c r="I109" s="73"/>
      <c r="J109" s="73"/>
      <c r="K109" s="163" t="s">
        <v>12</v>
      </c>
      <c r="L109" s="75">
        <v>3</v>
      </c>
      <c r="M109" s="88">
        <v>2005</v>
      </c>
      <c r="N109" s="177">
        <v>11</v>
      </c>
      <c r="O109" s="178">
        <v>0.625</v>
      </c>
      <c r="P109" s="172"/>
      <c r="Q109" s="47"/>
    </row>
    <row r="110" spans="1:17" ht="13.75" customHeight="1" x14ac:dyDescent="0.15">
      <c r="A110" s="19" t="s">
        <v>123</v>
      </c>
      <c r="B110" s="173"/>
      <c r="C110" s="173"/>
      <c r="D110" s="173"/>
      <c r="E110" s="173"/>
      <c r="F110" s="173"/>
      <c r="G110" s="173"/>
      <c r="H110" s="173"/>
      <c r="I110" s="173"/>
      <c r="J110" s="173"/>
      <c r="K110" s="162"/>
      <c r="L110" s="23">
        <v>2</v>
      </c>
      <c r="M110" s="174">
        <v>1995</v>
      </c>
      <c r="N110" s="175">
        <v>1</v>
      </c>
      <c r="O110" s="176">
        <v>8.3333333333333301E-2</v>
      </c>
      <c r="P110" s="47"/>
      <c r="Q110" s="47"/>
    </row>
    <row r="111" spans="1:17" ht="13.75" customHeight="1" x14ac:dyDescent="0.15">
      <c r="A111" s="72" t="s">
        <v>132</v>
      </c>
      <c r="B111" s="88">
        <v>173</v>
      </c>
      <c r="C111" s="88">
        <v>83</v>
      </c>
      <c r="D111" s="88">
        <v>95</v>
      </c>
      <c r="E111" s="88">
        <v>273</v>
      </c>
      <c r="F111" s="88">
        <v>132</v>
      </c>
      <c r="G111" s="88">
        <v>199</v>
      </c>
      <c r="H111" s="88">
        <v>32</v>
      </c>
      <c r="I111" s="88">
        <v>137</v>
      </c>
      <c r="J111" s="88">
        <v>98</v>
      </c>
      <c r="K111" s="75">
        <f>SUM(B111:J111)</f>
        <v>1222</v>
      </c>
      <c r="L111" s="75">
        <v>1107</v>
      </c>
      <c r="M111" s="88">
        <v>2004</v>
      </c>
      <c r="N111" s="177">
        <v>72</v>
      </c>
      <c r="O111" s="178">
        <v>515.08333333333303</v>
      </c>
      <c r="P111" s="172"/>
      <c r="Q111" s="47"/>
    </row>
    <row r="112" spans="1:17" ht="13.75" customHeight="1" x14ac:dyDescent="0.15">
      <c r="A112" s="19" t="s">
        <v>130</v>
      </c>
      <c r="B112" s="173"/>
      <c r="C112" s="173"/>
      <c r="D112" s="173"/>
      <c r="E112" s="173"/>
      <c r="F112" s="173"/>
      <c r="G112" s="173"/>
      <c r="H112" s="173"/>
      <c r="I112" s="173"/>
      <c r="J112" s="173"/>
      <c r="K112" s="162"/>
      <c r="L112" s="23">
        <v>1</v>
      </c>
      <c r="M112" s="174">
        <v>1987</v>
      </c>
      <c r="N112" s="175">
        <v>1</v>
      </c>
      <c r="O112" s="176">
        <v>0</v>
      </c>
      <c r="P112" s="47"/>
      <c r="Q112" s="47"/>
    </row>
    <row r="113" spans="1:17" ht="13.75" customHeight="1" x14ac:dyDescent="0.15">
      <c r="A113" s="72" t="s">
        <v>129</v>
      </c>
      <c r="B113" s="73"/>
      <c r="C113" s="88">
        <v>4</v>
      </c>
      <c r="D113" s="88">
        <v>1</v>
      </c>
      <c r="E113" s="73"/>
      <c r="F113" s="73"/>
      <c r="G113" s="88">
        <v>4</v>
      </c>
      <c r="H113" s="73"/>
      <c r="I113" s="73"/>
      <c r="J113" s="73"/>
      <c r="K113" s="74">
        <f>SUM(B113:J113)</f>
        <v>9</v>
      </c>
      <c r="L113" s="75">
        <v>28</v>
      </c>
      <c r="M113" s="88">
        <v>2005</v>
      </c>
      <c r="N113" s="177">
        <v>37</v>
      </c>
      <c r="O113" s="178">
        <v>5.7916666666666696</v>
      </c>
      <c r="P113" s="172"/>
      <c r="Q113" s="47"/>
    </row>
    <row r="114" spans="1:17" ht="13.75" customHeight="1" x14ac:dyDescent="0.15">
      <c r="A114" s="19" t="s">
        <v>131</v>
      </c>
      <c r="B114" s="173"/>
      <c r="C114" s="173"/>
      <c r="D114" s="173"/>
      <c r="E114" s="173"/>
      <c r="F114" s="173"/>
      <c r="G114" s="173"/>
      <c r="H114" s="173"/>
      <c r="I114" s="173"/>
      <c r="J114" s="173"/>
      <c r="K114" s="162"/>
      <c r="L114" s="23">
        <v>1</v>
      </c>
      <c r="M114" s="167" t="s">
        <v>437</v>
      </c>
      <c r="N114" s="175">
        <v>4</v>
      </c>
      <c r="O114" s="176">
        <v>8.3333333333333301E-2</v>
      </c>
      <c r="P114" s="47"/>
      <c r="Q114" s="47"/>
    </row>
    <row r="115" spans="1:17" ht="13.75" customHeight="1" x14ac:dyDescent="0.15">
      <c r="A115" s="72" t="s">
        <v>128</v>
      </c>
      <c r="B115" s="73"/>
      <c r="C115" s="88">
        <v>2</v>
      </c>
      <c r="D115" s="73"/>
      <c r="E115" s="73"/>
      <c r="F115" s="73"/>
      <c r="G115" s="88">
        <v>1</v>
      </c>
      <c r="H115" s="73"/>
      <c r="I115" s="73"/>
      <c r="J115" s="73"/>
      <c r="K115" s="74">
        <f>SUM(B115:J115)</f>
        <v>3</v>
      </c>
      <c r="L115" s="75">
        <v>24</v>
      </c>
      <c r="M115" s="88">
        <v>2006</v>
      </c>
      <c r="N115" s="177">
        <v>30</v>
      </c>
      <c r="O115" s="178">
        <v>9.8333333333333304</v>
      </c>
      <c r="P115" s="172"/>
      <c r="Q115" s="47"/>
    </row>
    <row r="116" spans="1:17" ht="13.75" customHeight="1" x14ac:dyDescent="0.15">
      <c r="A116" s="19" t="s">
        <v>116</v>
      </c>
      <c r="B116" s="174">
        <v>1</v>
      </c>
      <c r="C116" s="174">
        <v>4</v>
      </c>
      <c r="D116" s="174">
        <v>3</v>
      </c>
      <c r="E116" s="173"/>
      <c r="F116" s="173"/>
      <c r="G116" s="173"/>
      <c r="H116" s="173"/>
      <c r="I116" s="173"/>
      <c r="J116" s="173"/>
      <c r="K116" s="74">
        <f>SUM(B116:J116)</f>
        <v>8</v>
      </c>
      <c r="L116" s="23">
        <v>11</v>
      </c>
      <c r="M116" s="174">
        <v>1997</v>
      </c>
      <c r="N116" s="175">
        <v>11</v>
      </c>
      <c r="O116" s="176">
        <v>1.25</v>
      </c>
      <c r="P116" s="47"/>
      <c r="Q116" s="47"/>
    </row>
    <row r="117" spans="1:17" ht="13.75" customHeight="1" x14ac:dyDescent="0.15">
      <c r="A117" s="72" t="s">
        <v>117</v>
      </c>
      <c r="B117" s="88">
        <v>54</v>
      </c>
      <c r="C117" s="88">
        <v>221</v>
      </c>
      <c r="D117" s="88">
        <v>71</v>
      </c>
      <c r="E117" s="88">
        <v>68</v>
      </c>
      <c r="F117" s="73"/>
      <c r="G117" s="88">
        <v>3</v>
      </c>
      <c r="H117" s="73"/>
      <c r="I117" s="88">
        <v>211</v>
      </c>
      <c r="J117" s="73"/>
      <c r="K117" s="74">
        <f>SUM(B117:J117)</f>
        <v>628</v>
      </c>
      <c r="L117" s="75">
        <v>4934</v>
      </c>
      <c r="M117" s="88">
        <v>2008</v>
      </c>
      <c r="N117" s="177">
        <v>42</v>
      </c>
      <c r="O117" s="178">
        <v>827.70833333333303</v>
      </c>
      <c r="P117" s="172"/>
      <c r="Q117" s="47"/>
    </row>
    <row r="118" spans="1:17" ht="13.75" customHeight="1" x14ac:dyDescent="0.15">
      <c r="A118" s="19" t="s">
        <v>135</v>
      </c>
      <c r="B118" s="173"/>
      <c r="C118" s="173"/>
      <c r="D118" s="173"/>
      <c r="E118" s="173"/>
      <c r="F118" s="173"/>
      <c r="G118" s="173"/>
      <c r="H118" s="173"/>
      <c r="I118" s="173"/>
      <c r="J118" s="173"/>
      <c r="K118" s="162"/>
      <c r="L118" s="23">
        <v>4</v>
      </c>
      <c r="M118" s="174">
        <v>1976</v>
      </c>
      <c r="N118" s="175">
        <v>6</v>
      </c>
      <c r="O118" s="176">
        <v>0.125</v>
      </c>
      <c r="P118" s="47"/>
      <c r="Q118" s="47"/>
    </row>
    <row r="119" spans="1:17" ht="13.75" customHeight="1" x14ac:dyDescent="0.15">
      <c r="A119" s="72" t="s">
        <v>134</v>
      </c>
      <c r="B119" s="88">
        <v>1</v>
      </c>
      <c r="C119" s="88">
        <v>1</v>
      </c>
      <c r="D119" s="73"/>
      <c r="E119" s="73"/>
      <c r="F119" s="73"/>
      <c r="G119" s="73"/>
      <c r="H119" s="73"/>
      <c r="I119" s="73"/>
      <c r="J119" s="73"/>
      <c r="K119" s="74">
        <f>SUM(B119:J119)</f>
        <v>2</v>
      </c>
      <c r="L119" s="75">
        <v>10</v>
      </c>
      <c r="M119" s="88">
        <v>1994</v>
      </c>
      <c r="N119" s="177">
        <v>18</v>
      </c>
      <c r="O119" s="178">
        <v>2.0833333333333299</v>
      </c>
      <c r="P119" s="172"/>
      <c r="Q119" s="47"/>
    </row>
    <row r="120" spans="1:17" ht="13.75" customHeight="1" x14ac:dyDescent="0.15">
      <c r="A120" s="19" t="s">
        <v>137</v>
      </c>
      <c r="B120" s="173"/>
      <c r="C120" s="173"/>
      <c r="D120" s="173"/>
      <c r="E120" s="173"/>
      <c r="F120" s="173"/>
      <c r="G120" s="173"/>
      <c r="H120" s="173"/>
      <c r="I120" s="173"/>
      <c r="J120" s="173"/>
      <c r="K120" s="162"/>
      <c r="L120" s="23">
        <v>6</v>
      </c>
      <c r="M120" s="174">
        <v>2009</v>
      </c>
      <c r="N120" s="175">
        <v>5</v>
      </c>
      <c r="O120" s="176">
        <v>0.5</v>
      </c>
      <c r="P120" s="47"/>
      <c r="Q120" s="47"/>
    </row>
    <row r="121" spans="1:17" ht="13.75" customHeight="1" x14ac:dyDescent="0.15">
      <c r="A121" s="72" t="s">
        <v>139</v>
      </c>
      <c r="B121" s="73"/>
      <c r="C121" s="88">
        <v>1</v>
      </c>
      <c r="D121" s="73"/>
      <c r="E121" s="73"/>
      <c r="F121" s="73"/>
      <c r="G121" s="73"/>
      <c r="H121" s="73"/>
      <c r="I121" s="73"/>
      <c r="J121" s="73"/>
      <c r="K121" s="74">
        <f>SUM(B121:J121)</f>
        <v>1</v>
      </c>
      <c r="L121" s="75">
        <v>350</v>
      </c>
      <c r="M121" s="88">
        <v>1999</v>
      </c>
      <c r="N121" s="177">
        <v>36</v>
      </c>
      <c r="O121" s="178">
        <v>58.7916666666667</v>
      </c>
      <c r="P121" s="172"/>
      <c r="Q121" s="47"/>
    </row>
    <row r="122" spans="1:17" ht="13.75" customHeight="1" x14ac:dyDescent="0.15">
      <c r="A122" s="19" t="s">
        <v>138</v>
      </c>
      <c r="B122" s="173"/>
      <c r="C122" s="173"/>
      <c r="D122" s="173"/>
      <c r="E122" s="173"/>
      <c r="F122" s="173"/>
      <c r="G122" s="173"/>
      <c r="H122" s="173"/>
      <c r="I122" s="173"/>
      <c r="J122" s="173"/>
      <c r="K122" s="162"/>
      <c r="L122" s="23">
        <v>2</v>
      </c>
      <c r="M122" s="174">
        <v>1991</v>
      </c>
      <c r="N122" s="175">
        <v>7</v>
      </c>
      <c r="O122" s="176">
        <v>0.25</v>
      </c>
      <c r="P122" s="47"/>
      <c r="Q122" s="47"/>
    </row>
    <row r="123" spans="1:17" ht="13.75" customHeight="1" x14ac:dyDescent="0.15">
      <c r="A123" s="72" t="s">
        <v>150</v>
      </c>
      <c r="B123" s="88">
        <v>56</v>
      </c>
      <c r="C123" s="88">
        <v>82</v>
      </c>
      <c r="D123" s="88">
        <v>98</v>
      </c>
      <c r="E123" s="88">
        <v>32</v>
      </c>
      <c r="F123" s="88">
        <v>36</v>
      </c>
      <c r="G123" s="88">
        <v>13</v>
      </c>
      <c r="H123" s="88">
        <v>7</v>
      </c>
      <c r="I123" s="88">
        <v>21</v>
      </c>
      <c r="J123" s="88">
        <v>142</v>
      </c>
      <c r="K123" s="74">
        <f>SUM(B123:J123)</f>
        <v>487</v>
      </c>
      <c r="L123" s="75">
        <v>1600</v>
      </c>
      <c r="M123" s="88">
        <v>1943</v>
      </c>
      <c r="N123" s="177">
        <v>76</v>
      </c>
      <c r="O123" s="178">
        <v>677.29166666666697</v>
      </c>
      <c r="P123" s="172"/>
      <c r="Q123" s="47"/>
    </row>
    <row r="124" spans="1:17" ht="13.75" customHeight="1" x14ac:dyDescent="0.15">
      <c r="A124" s="19" t="s">
        <v>147</v>
      </c>
      <c r="B124" s="173"/>
      <c r="C124" s="173"/>
      <c r="D124" s="173"/>
      <c r="E124" s="173"/>
      <c r="F124" s="173"/>
      <c r="G124" s="173"/>
      <c r="H124" s="173"/>
      <c r="I124" s="173"/>
      <c r="J124" s="173"/>
      <c r="K124" s="162"/>
      <c r="L124" s="23">
        <v>144</v>
      </c>
      <c r="M124" s="174">
        <v>1999</v>
      </c>
      <c r="N124" s="175">
        <v>32</v>
      </c>
      <c r="O124" s="176">
        <v>12.125</v>
      </c>
      <c r="P124" s="47"/>
      <c r="Q124" s="47"/>
    </row>
    <row r="125" spans="1:17" ht="13.75" customHeight="1" x14ac:dyDescent="0.15">
      <c r="A125" s="72" t="s">
        <v>148</v>
      </c>
      <c r="B125" s="88">
        <v>75</v>
      </c>
      <c r="C125" s="88">
        <v>31</v>
      </c>
      <c r="D125" s="88">
        <v>57</v>
      </c>
      <c r="E125" s="88">
        <v>18</v>
      </c>
      <c r="F125" s="88">
        <v>26</v>
      </c>
      <c r="G125" s="88">
        <v>44</v>
      </c>
      <c r="H125" s="88">
        <v>2</v>
      </c>
      <c r="I125" s="88">
        <v>65</v>
      </c>
      <c r="J125" s="88">
        <v>88</v>
      </c>
      <c r="K125" s="74">
        <f>SUM(B125:J125)</f>
        <v>406</v>
      </c>
      <c r="L125" s="75">
        <v>542</v>
      </c>
      <c r="M125" s="88">
        <v>2005</v>
      </c>
      <c r="N125" s="177">
        <v>70</v>
      </c>
      <c r="O125" s="178">
        <v>290.04166666666703</v>
      </c>
      <c r="P125" s="172"/>
      <c r="Q125" s="47"/>
    </row>
    <row r="126" spans="1:17" ht="13.75" customHeight="1" x14ac:dyDescent="0.15">
      <c r="A126" s="19" t="s">
        <v>143</v>
      </c>
      <c r="B126" s="173"/>
      <c r="C126" s="173"/>
      <c r="D126" s="173"/>
      <c r="E126" s="173"/>
      <c r="F126" s="173"/>
      <c r="G126" s="173"/>
      <c r="H126" s="173"/>
      <c r="I126" s="173"/>
      <c r="J126" s="173"/>
      <c r="K126" s="162"/>
      <c r="L126" s="23">
        <v>18</v>
      </c>
      <c r="M126" s="174">
        <v>1990</v>
      </c>
      <c r="N126" s="175">
        <v>8</v>
      </c>
      <c r="O126" s="176">
        <v>0.79166666666666696</v>
      </c>
      <c r="P126" s="47"/>
      <c r="Q126" s="47"/>
    </row>
    <row r="127" spans="1:17" ht="13.75" customHeight="1" x14ac:dyDescent="0.15">
      <c r="A127" s="72" t="s">
        <v>144</v>
      </c>
      <c r="B127" s="73"/>
      <c r="C127" s="73"/>
      <c r="D127" s="73"/>
      <c r="E127" s="73"/>
      <c r="F127" s="73"/>
      <c r="G127" s="73"/>
      <c r="H127" s="73"/>
      <c r="I127" s="73"/>
      <c r="J127" s="73"/>
      <c r="K127" s="162"/>
      <c r="L127" s="75">
        <v>375</v>
      </c>
      <c r="M127" s="88">
        <v>2008</v>
      </c>
      <c r="N127" s="177">
        <v>13</v>
      </c>
      <c r="O127" s="178">
        <v>18.0833333333333</v>
      </c>
      <c r="P127" s="172"/>
      <c r="Q127" s="47"/>
    </row>
    <row r="128" spans="1:17" ht="13.75" customHeight="1" x14ac:dyDescent="0.15">
      <c r="A128" s="19" t="s">
        <v>140</v>
      </c>
      <c r="B128" s="173"/>
      <c r="C128" s="173"/>
      <c r="D128" s="173"/>
      <c r="E128" s="173"/>
      <c r="F128" s="173"/>
      <c r="G128" s="173"/>
      <c r="H128" s="173"/>
      <c r="I128" s="173"/>
      <c r="J128" s="173"/>
      <c r="K128" s="162"/>
      <c r="L128" s="23">
        <v>29</v>
      </c>
      <c r="M128" s="174">
        <v>1961</v>
      </c>
      <c r="N128" s="175">
        <v>12</v>
      </c>
      <c r="O128" s="176">
        <v>0.16666666666666699</v>
      </c>
      <c r="P128" s="47"/>
      <c r="Q128" s="47"/>
    </row>
    <row r="129" spans="1:17" ht="13.75" customHeight="1" x14ac:dyDescent="0.15">
      <c r="A129" s="72" t="s">
        <v>145</v>
      </c>
      <c r="B129" s="73"/>
      <c r="C129" s="73"/>
      <c r="D129" s="73"/>
      <c r="E129" s="73"/>
      <c r="F129" s="73"/>
      <c r="G129" s="73"/>
      <c r="H129" s="73"/>
      <c r="I129" s="73"/>
      <c r="J129" s="73"/>
      <c r="K129" s="162"/>
      <c r="L129" s="75">
        <v>1032</v>
      </c>
      <c r="M129" s="88">
        <v>2007</v>
      </c>
      <c r="N129" s="177">
        <v>26</v>
      </c>
      <c r="O129" s="178">
        <v>81.8333333333333</v>
      </c>
      <c r="P129" s="172"/>
      <c r="Q129" s="47"/>
    </row>
    <row r="130" spans="1:17" ht="13.75" customHeight="1" x14ac:dyDescent="0.15">
      <c r="A130" s="19" t="s">
        <v>146</v>
      </c>
      <c r="B130" s="173"/>
      <c r="C130" s="173"/>
      <c r="D130" s="173"/>
      <c r="E130" s="173"/>
      <c r="F130" s="173"/>
      <c r="G130" s="173"/>
      <c r="H130" s="173"/>
      <c r="I130" s="173"/>
      <c r="J130" s="173"/>
      <c r="K130" s="162"/>
      <c r="L130" s="23">
        <v>8</v>
      </c>
      <c r="M130" s="174">
        <v>2007</v>
      </c>
      <c r="N130" s="175">
        <v>2</v>
      </c>
      <c r="O130" s="176">
        <v>0.375</v>
      </c>
      <c r="P130" s="47"/>
      <c r="Q130" s="47"/>
    </row>
    <row r="131" spans="1:17" ht="13.75" customHeight="1" x14ac:dyDescent="0.15">
      <c r="A131" s="72" t="s">
        <v>142</v>
      </c>
      <c r="B131" s="73"/>
      <c r="C131" s="73"/>
      <c r="D131" s="73"/>
      <c r="E131" s="73"/>
      <c r="F131" s="73"/>
      <c r="G131" s="73"/>
      <c r="H131" s="73"/>
      <c r="I131" s="73"/>
      <c r="J131" s="73"/>
      <c r="K131" s="162"/>
      <c r="L131" s="75">
        <v>57</v>
      </c>
      <c r="M131" s="88">
        <v>1950</v>
      </c>
      <c r="N131" s="177">
        <v>33</v>
      </c>
      <c r="O131" s="178">
        <v>4</v>
      </c>
      <c r="P131" s="172"/>
      <c r="Q131" s="47"/>
    </row>
    <row r="132" spans="1:17" ht="13.75" customHeight="1" x14ac:dyDescent="0.15">
      <c r="A132" s="19" t="s">
        <v>141</v>
      </c>
      <c r="B132" s="174">
        <v>10</v>
      </c>
      <c r="C132" s="173"/>
      <c r="D132" s="174">
        <v>3</v>
      </c>
      <c r="E132" s="173"/>
      <c r="F132" s="173"/>
      <c r="G132" s="174">
        <v>1</v>
      </c>
      <c r="H132" s="173"/>
      <c r="I132" s="174">
        <v>32</v>
      </c>
      <c r="J132" s="174">
        <v>1</v>
      </c>
      <c r="K132" s="74">
        <f>SUM(B132:J132)</f>
        <v>47</v>
      </c>
      <c r="L132" s="23">
        <v>1095</v>
      </c>
      <c r="M132" s="174">
        <v>1994</v>
      </c>
      <c r="N132" s="175">
        <v>29</v>
      </c>
      <c r="O132" s="176">
        <v>250.833333333333</v>
      </c>
      <c r="P132" s="47"/>
      <c r="Q132" s="47"/>
    </row>
    <row r="133" spans="1:17" ht="13.75" customHeight="1" x14ac:dyDescent="0.15">
      <c r="A133" s="72" t="s">
        <v>149</v>
      </c>
      <c r="B133" s="73"/>
      <c r="C133" s="73"/>
      <c r="D133" s="73"/>
      <c r="E133" s="73"/>
      <c r="F133" s="73"/>
      <c r="G133" s="73"/>
      <c r="H133" s="73"/>
      <c r="I133" s="73"/>
      <c r="J133" s="73"/>
      <c r="K133" s="162"/>
      <c r="L133" s="75">
        <v>47</v>
      </c>
      <c r="M133" s="88">
        <v>1961</v>
      </c>
      <c r="N133" s="184">
        <v>23</v>
      </c>
      <c r="O133" s="178">
        <v>1.4583333333333299</v>
      </c>
      <c r="P133" s="172"/>
      <c r="Q133" s="47"/>
    </row>
    <row r="134" spans="1:17" ht="13.75" customHeight="1" x14ac:dyDescent="0.15">
      <c r="A134" s="12"/>
      <c r="B134" s="173"/>
      <c r="C134" s="173"/>
      <c r="D134" s="173"/>
      <c r="E134" s="173"/>
      <c r="F134" s="173"/>
      <c r="G134" s="173"/>
      <c r="H134" s="173"/>
      <c r="I134" s="173"/>
      <c r="J134" s="173"/>
      <c r="K134" s="24"/>
      <c r="L134" s="28"/>
      <c r="M134" s="173"/>
      <c r="N134" s="12"/>
      <c r="O134" s="185"/>
      <c r="P134" s="47"/>
      <c r="Q134" s="47"/>
    </row>
    <row r="135" spans="1:17" ht="13.75" customHeight="1" x14ac:dyDescent="0.15">
      <c r="A135" s="98" t="s">
        <v>159</v>
      </c>
      <c r="B135" s="99"/>
      <c r="C135" s="99"/>
      <c r="D135" s="99"/>
      <c r="E135" s="99"/>
      <c r="F135" s="99"/>
      <c r="G135" s="99"/>
      <c r="H135" s="99"/>
      <c r="I135" s="99"/>
      <c r="J135" s="99"/>
      <c r="K135" s="110"/>
      <c r="L135" s="101">
        <v>2</v>
      </c>
      <c r="M135" s="102">
        <v>1990</v>
      </c>
      <c r="N135" s="186">
        <v>7</v>
      </c>
      <c r="O135" s="187">
        <v>0.25</v>
      </c>
      <c r="P135" s="172"/>
      <c r="Q135" s="47"/>
    </row>
    <row r="136" spans="1:17" ht="13.75" customHeight="1" x14ac:dyDescent="0.15">
      <c r="A136" s="104" t="s">
        <v>156</v>
      </c>
      <c r="B136" s="99"/>
      <c r="C136" s="99"/>
      <c r="D136" s="99"/>
      <c r="E136" s="99"/>
      <c r="F136" s="99"/>
      <c r="G136" s="99"/>
      <c r="H136" s="99"/>
      <c r="I136" s="99"/>
      <c r="J136" s="99"/>
      <c r="K136" s="110"/>
      <c r="L136" s="101">
        <v>2</v>
      </c>
      <c r="M136" s="102">
        <v>1989</v>
      </c>
      <c r="N136" s="186">
        <v>4</v>
      </c>
      <c r="O136" s="186">
        <v>0.20833333333333301</v>
      </c>
      <c r="P136" s="188"/>
      <c r="Q136" s="47"/>
    </row>
    <row r="137" spans="1:17" ht="13.75" customHeight="1" x14ac:dyDescent="0.15">
      <c r="A137" s="104" t="s">
        <v>157</v>
      </c>
      <c r="B137" s="99"/>
      <c r="C137" s="99"/>
      <c r="D137" s="99"/>
      <c r="E137" s="99"/>
      <c r="F137" s="99"/>
      <c r="G137" s="99"/>
      <c r="H137" s="99"/>
      <c r="I137" s="99"/>
      <c r="J137" s="99"/>
      <c r="K137" s="110"/>
      <c r="L137" s="101">
        <v>3</v>
      </c>
      <c r="M137" s="102">
        <v>1990</v>
      </c>
      <c r="N137" s="186">
        <v>4</v>
      </c>
      <c r="O137" s="186">
        <v>0.375</v>
      </c>
      <c r="P137" s="188"/>
      <c r="Q137" s="47"/>
    </row>
    <row r="138" spans="1:17" ht="13.75" customHeight="1" x14ac:dyDescent="0.15">
      <c r="A138" s="104" t="s">
        <v>153</v>
      </c>
      <c r="B138" s="99"/>
      <c r="C138" s="99"/>
      <c r="D138" s="99"/>
      <c r="E138" s="99"/>
      <c r="F138" s="99"/>
      <c r="G138" s="99"/>
      <c r="H138" s="99"/>
      <c r="I138" s="99"/>
      <c r="J138" s="99"/>
      <c r="K138" s="110"/>
      <c r="L138" s="101">
        <v>1500</v>
      </c>
      <c r="M138" s="102">
        <v>1976</v>
      </c>
      <c r="N138" s="186">
        <v>6</v>
      </c>
      <c r="O138" s="186">
        <v>4.125</v>
      </c>
      <c r="P138" s="188"/>
      <c r="Q138" s="47"/>
    </row>
    <row r="139" spans="1:17" ht="13.75" customHeight="1" x14ac:dyDescent="0.15">
      <c r="A139" s="104" t="s">
        <v>154</v>
      </c>
      <c r="B139" s="99"/>
      <c r="C139" s="99"/>
      <c r="D139" s="99"/>
      <c r="E139" s="99"/>
      <c r="F139" s="99"/>
      <c r="G139" s="99"/>
      <c r="H139" s="99"/>
      <c r="I139" s="99"/>
      <c r="J139" s="99"/>
      <c r="K139" s="110"/>
      <c r="L139" s="101">
        <v>2</v>
      </c>
      <c r="M139" s="102">
        <v>1989</v>
      </c>
      <c r="N139" s="186">
        <v>1</v>
      </c>
      <c r="O139" s="186">
        <v>8.3333333333333301E-2</v>
      </c>
      <c r="P139" s="188"/>
      <c r="Q139" s="47"/>
    </row>
    <row r="140" spans="1:17" ht="13.75" customHeight="1" x14ac:dyDescent="0.15">
      <c r="A140" s="104" t="s">
        <v>155</v>
      </c>
      <c r="B140" s="99"/>
      <c r="C140" s="99"/>
      <c r="D140" s="99"/>
      <c r="E140" s="99"/>
      <c r="F140" s="99"/>
      <c r="G140" s="99"/>
      <c r="H140" s="99"/>
      <c r="I140" s="99"/>
      <c r="J140" s="99"/>
      <c r="K140" s="110"/>
      <c r="L140" s="101">
        <v>5</v>
      </c>
      <c r="M140" s="102">
        <v>1958</v>
      </c>
      <c r="N140" s="186">
        <v>1</v>
      </c>
      <c r="O140" s="186">
        <v>0</v>
      </c>
      <c r="P140" s="188"/>
      <c r="Q140" s="47"/>
    </row>
    <row r="141" spans="1:17" ht="13.75" customHeight="1" x14ac:dyDescent="0.15">
      <c r="A141" s="104" t="s">
        <v>160</v>
      </c>
      <c r="B141" s="99"/>
      <c r="C141" s="99"/>
      <c r="D141" s="99"/>
      <c r="E141" s="99"/>
      <c r="F141" s="99"/>
      <c r="G141" s="99"/>
      <c r="H141" s="99"/>
      <c r="I141" s="99"/>
      <c r="J141" s="99"/>
      <c r="K141" s="110"/>
      <c r="L141" s="101">
        <v>5</v>
      </c>
      <c r="M141" s="102">
        <v>1999</v>
      </c>
      <c r="N141" s="186">
        <v>1</v>
      </c>
      <c r="O141" s="186">
        <v>0.20833333333333301</v>
      </c>
      <c r="P141" s="189"/>
      <c r="Q141" s="190"/>
    </row>
    <row r="142" spans="1:17" ht="13.75" customHeight="1" x14ac:dyDescent="0.15">
      <c r="A142" s="104" t="s">
        <v>152</v>
      </c>
      <c r="B142" s="99"/>
      <c r="C142" s="99"/>
      <c r="D142" s="99"/>
      <c r="E142" s="99"/>
      <c r="F142" s="99"/>
      <c r="G142" s="99"/>
      <c r="H142" s="99"/>
      <c r="I142" s="99"/>
      <c r="J142" s="99"/>
      <c r="K142" s="110"/>
      <c r="L142" s="106" t="s">
        <v>12</v>
      </c>
      <c r="M142" s="102">
        <v>2004</v>
      </c>
      <c r="N142" s="186">
        <v>0</v>
      </c>
      <c r="O142" s="186">
        <v>0</v>
      </c>
      <c r="P142" s="188"/>
      <c r="Q142" s="47"/>
    </row>
    <row r="143" spans="1:17" ht="13.75" customHeight="1" x14ac:dyDescent="0.15">
      <c r="A143" s="107" t="s">
        <v>402</v>
      </c>
      <c r="B143" s="99"/>
      <c r="C143" s="99"/>
      <c r="D143" s="99"/>
      <c r="E143" s="99"/>
      <c r="F143" s="99"/>
      <c r="G143" s="99"/>
      <c r="H143" s="99"/>
      <c r="I143" s="99"/>
      <c r="J143" s="99"/>
      <c r="K143" s="110"/>
      <c r="L143" s="101">
        <v>2</v>
      </c>
      <c r="M143" s="102">
        <v>2009</v>
      </c>
      <c r="N143" s="186">
        <v>0</v>
      </c>
      <c r="O143" s="109"/>
      <c r="P143" s="188"/>
      <c r="Q143" s="47"/>
    </row>
    <row r="144" spans="1:17" ht="13.75" customHeight="1" x14ac:dyDescent="0.15">
      <c r="A144" s="107" t="s">
        <v>403</v>
      </c>
      <c r="B144" s="99"/>
      <c r="C144" s="99"/>
      <c r="D144" s="99"/>
      <c r="E144" s="99"/>
      <c r="F144" s="99"/>
      <c r="G144" s="99"/>
      <c r="H144" s="99"/>
      <c r="I144" s="99"/>
      <c r="J144" s="99"/>
      <c r="K144" s="110"/>
      <c r="L144" s="108"/>
      <c r="M144" s="99"/>
      <c r="N144" s="186">
        <v>1</v>
      </c>
      <c r="O144" s="109"/>
      <c r="P144" s="188"/>
      <c r="Q144" s="47"/>
    </row>
    <row r="145" spans="1:17" ht="13.75" customHeight="1" x14ac:dyDescent="0.15">
      <c r="A145" s="109"/>
      <c r="B145" s="99"/>
      <c r="C145" s="99"/>
      <c r="D145" s="99"/>
      <c r="E145" s="99"/>
      <c r="F145" s="99"/>
      <c r="G145" s="99"/>
      <c r="H145" s="99"/>
      <c r="I145" s="99"/>
      <c r="J145" s="99"/>
      <c r="K145" s="110"/>
      <c r="L145" s="108"/>
      <c r="M145" s="99"/>
      <c r="N145" s="109"/>
      <c r="O145" s="109"/>
      <c r="P145" s="188"/>
      <c r="Q145" s="47"/>
    </row>
    <row r="146" spans="1:17" ht="13.75" customHeight="1" x14ac:dyDescent="0.15">
      <c r="A146" s="109"/>
      <c r="B146" s="99"/>
      <c r="C146" s="99"/>
      <c r="D146" s="99"/>
      <c r="E146" s="99"/>
      <c r="F146" s="99"/>
      <c r="G146" s="99"/>
      <c r="H146" s="99"/>
      <c r="I146" s="99"/>
      <c r="J146" s="99"/>
      <c r="K146" s="110"/>
      <c r="L146" s="108"/>
      <c r="M146" s="99"/>
      <c r="N146" s="109"/>
      <c r="O146" s="109"/>
      <c r="P146" s="188"/>
      <c r="Q146" s="47"/>
    </row>
    <row r="147" spans="1:17" ht="13.75" customHeight="1" x14ac:dyDescent="0.15">
      <c r="A147" s="12"/>
      <c r="B147" s="173"/>
      <c r="C147" s="173"/>
      <c r="D147" s="173"/>
      <c r="E147" s="173"/>
      <c r="F147" s="173"/>
      <c r="G147" s="173"/>
      <c r="H147" s="173"/>
      <c r="I147" s="173"/>
      <c r="J147" s="173"/>
      <c r="K147" s="24"/>
      <c r="L147" s="28"/>
      <c r="M147" s="173"/>
      <c r="N147" s="12"/>
      <c r="O147" s="12"/>
      <c r="P147" s="188"/>
      <c r="Q147" s="47"/>
    </row>
    <row r="148" spans="1:17" ht="13.75" customHeight="1" x14ac:dyDescent="0.15">
      <c r="A148" s="113" t="s">
        <v>161</v>
      </c>
      <c r="B148" s="114">
        <f t="shared" ref="B148:K148" si="0">SUM(B2:B147)</f>
        <v>2070</v>
      </c>
      <c r="C148" s="114">
        <f t="shared" si="0"/>
        <v>9979</v>
      </c>
      <c r="D148" s="114">
        <f t="shared" si="0"/>
        <v>1996</v>
      </c>
      <c r="E148" s="114">
        <f t="shared" si="0"/>
        <v>1009</v>
      </c>
      <c r="F148" s="114">
        <f t="shared" si="0"/>
        <v>374</v>
      </c>
      <c r="G148" s="114">
        <f t="shared" si="0"/>
        <v>1018</v>
      </c>
      <c r="H148" s="114">
        <f t="shared" si="0"/>
        <v>160</v>
      </c>
      <c r="I148" s="114">
        <f t="shared" si="0"/>
        <v>3908</v>
      </c>
      <c r="J148" s="114">
        <f t="shared" si="0"/>
        <v>805</v>
      </c>
      <c r="K148" s="115">
        <f t="shared" si="0"/>
        <v>21319</v>
      </c>
      <c r="L148" s="116">
        <v>106539</v>
      </c>
      <c r="M148" s="114">
        <v>2011</v>
      </c>
      <c r="N148" s="191">
        <v>78</v>
      </c>
      <c r="O148" s="191">
        <v>27588.2</v>
      </c>
      <c r="P148" s="188"/>
      <c r="Q148" s="47"/>
    </row>
    <row r="149" spans="1:17" ht="13.75" customHeight="1" x14ac:dyDescent="0.15">
      <c r="A149" s="12"/>
      <c r="B149" s="173"/>
      <c r="C149" s="173"/>
      <c r="D149" s="173"/>
      <c r="E149" s="173"/>
      <c r="F149" s="173"/>
      <c r="G149" s="173"/>
      <c r="H149" s="173"/>
      <c r="I149" s="173"/>
      <c r="J149" s="173"/>
      <c r="K149" s="24"/>
      <c r="L149" s="28"/>
      <c r="M149" s="173"/>
      <c r="N149" s="12"/>
      <c r="O149" s="12"/>
      <c r="P149" s="188"/>
      <c r="Q149" s="47"/>
    </row>
    <row r="150" spans="1:17" ht="13.75" customHeight="1" x14ac:dyDescent="0.15">
      <c r="A150" s="117" t="s">
        <v>162</v>
      </c>
      <c r="B150" s="114">
        <f t="shared" ref="B150:K150" si="1">COUNT(B2:B133)</f>
        <v>25</v>
      </c>
      <c r="C150" s="114">
        <f t="shared" si="1"/>
        <v>52</v>
      </c>
      <c r="D150" s="114">
        <f t="shared" si="1"/>
        <v>30</v>
      </c>
      <c r="E150" s="114">
        <f t="shared" si="1"/>
        <v>19</v>
      </c>
      <c r="F150" s="114">
        <f t="shared" si="1"/>
        <v>20</v>
      </c>
      <c r="G150" s="114">
        <f t="shared" si="1"/>
        <v>41</v>
      </c>
      <c r="H150" s="114">
        <f t="shared" si="1"/>
        <v>20</v>
      </c>
      <c r="I150" s="114">
        <f t="shared" si="1"/>
        <v>35</v>
      </c>
      <c r="J150" s="114">
        <f t="shared" si="1"/>
        <v>18</v>
      </c>
      <c r="K150" s="115">
        <f t="shared" si="1"/>
        <v>63</v>
      </c>
      <c r="L150" s="116">
        <v>72</v>
      </c>
      <c r="M150" s="114">
        <v>2011</v>
      </c>
      <c r="N150" s="192"/>
      <c r="O150" s="191">
        <v>60.2</v>
      </c>
      <c r="P150" s="188"/>
      <c r="Q150" s="47"/>
    </row>
    <row r="151" spans="1:17" ht="13.75" customHeight="1" x14ac:dyDescent="0.15">
      <c r="A151" s="12"/>
      <c r="B151" s="173"/>
      <c r="C151" s="173"/>
      <c r="D151" s="173"/>
      <c r="E151" s="173"/>
      <c r="F151" s="173"/>
      <c r="G151" s="173"/>
      <c r="H151" s="173"/>
      <c r="I151" s="173"/>
      <c r="J151" s="173"/>
      <c r="K151" s="24"/>
      <c r="L151" s="28"/>
      <c r="M151" s="173"/>
      <c r="N151" s="12"/>
      <c r="O151" s="12"/>
      <c r="P151" s="188"/>
      <c r="Q151" s="47"/>
    </row>
    <row r="152" spans="1:17" ht="13.75" customHeight="1" x14ac:dyDescent="0.15">
      <c r="A152" s="119" t="s">
        <v>405</v>
      </c>
      <c r="B152" s="123">
        <v>3</v>
      </c>
      <c r="C152" s="123">
        <v>2</v>
      </c>
      <c r="D152" s="123">
        <v>4</v>
      </c>
      <c r="E152" s="123">
        <v>3</v>
      </c>
      <c r="F152" s="123">
        <v>2</v>
      </c>
      <c r="G152" s="123">
        <v>3</v>
      </c>
      <c r="H152" s="123">
        <v>3</v>
      </c>
      <c r="I152" s="123">
        <v>2</v>
      </c>
      <c r="J152" s="120"/>
      <c r="K152" s="121">
        <f>SUM(B152:J152)</f>
        <v>22</v>
      </c>
      <c r="L152" s="122">
        <v>24</v>
      </c>
      <c r="M152" s="123">
        <v>1990</v>
      </c>
      <c r="N152" s="193"/>
      <c r="O152" s="193"/>
      <c r="P152" s="188"/>
      <c r="Q152" s="47"/>
    </row>
    <row r="153" spans="1:17" ht="13.75" customHeight="1" x14ac:dyDescent="0.15">
      <c r="A153" s="166" t="s">
        <v>164</v>
      </c>
      <c r="B153" s="174">
        <v>1</v>
      </c>
      <c r="C153" s="174">
        <v>1</v>
      </c>
      <c r="D153" s="174">
        <v>1</v>
      </c>
      <c r="E153" s="174">
        <v>1</v>
      </c>
      <c r="F153" s="174">
        <v>1</v>
      </c>
      <c r="G153" s="174">
        <v>1</v>
      </c>
      <c r="H153" s="174">
        <v>1</v>
      </c>
      <c r="I153" s="174">
        <v>1</v>
      </c>
      <c r="J153" s="173"/>
      <c r="K153" s="26">
        <v>8</v>
      </c>
      <c r="L153" s="28"/>
      <c r="M153" s="173"/>
      <c r="N153" s="12"/>
      <c r="O153" s="12"/>
      <c r="P153" s="188"/>
      <c r="Q153" s="47"/>
    </row>
    <row r="154" spans="1:17" ht="13.75" customHeight="1" x14ac:dyDescent="0.15">
      <c r="A154" s="119" t="s">
        <v>178</v>
      </c>
      <c r="B154" s="123">
        <v>0.5</v>
      </c>
      <c r="C154" s="123">
        <v>10</v>
      </c>
      <c r="D154" s="123">
        <v>2</v>
      </c>
      <c r="E154" s="123">
        <v>0.75</v>
      </c>
      <c r="F154" s="123">
        <v>4.25</v>
      </c>
      <c r="G154" s="123">
        <v>10.5</v>
      </c>
      <c r="H154" s="123">
        <v>5.5</v>
      </c>
      <c r="I154" s="123">
        <v>3</v>
      </c>
      <c r="J154" s="120"/>
      <c r="K154" s="121">
        <f>SUM(B154:I154)</f>
        <v>36.5</v>
      </c>
      <c r="L154" s="122">
        <v>46</v>
      </c>
      <c r="M154" s="123">
        <v>1990</v>
      </c>
      <c r="N154" s="193"/>
      <c r="O154" s="193"/>
      <c r="P154" s="188"/>
      <c r="Q154" s="47"/>
    </row>
    <row r="155" spans="1:17" ht="13.75" customHeight="1" x14ac:dyDescent="0.15">
      <c r="A155" s="166" t="s">
        <v>179</v>
      </c>
      <c r="B155" s="174">
        <v>6</v>
      </c>
      <c r="C155" s="174">
        <v>4</v>
      </c>
      <c r="D155" s="174">
        <v>4</v>
      </c>
      <c r="E155" s="174">
        <v>7</v>
      </c>
      <c r="F155" s="174">
        <v>3.5</v>
      </c>
      <c r="G155" s="174">
        <v>1.5</v>
      </c>
      <c r="H155" s="174">
        <v>0.75</v>
      </c>
      <c r="I155" s="174">
        <v>6.5</v>
      </c>
      <c r="J155" s="173"/>
      <c r="K155" s="26">
        <f>SUM(B155:I155)</f>
        <v>33.25</v>
      </c>
      <c r="L155" s="23">
        <v>32.5</v>
      </c>
      <c r="M155" s="174">
        <v>2010</v>
      </c>
      <c r="N155" s="12"/>
      <c r="O155" s="12"/>
      <c r="P155" s="194"/>
      <c r="Q155" s="47"/>
    </row>
    <row r="156" spans="1:17" ht="13.75" customHeight="1" x14ac:dyDescent="0.15">
      <c r="A156" s="119" t="s">
        <v>406</v>
      </c>
      <c r="B156" s="123">
        <v>1</v>
      </c>
      <c r="C156" s="123">
        <v>14</v>
      </c>
      <c r="D156" s="123">
        <v>2</v>
      </c>
      <c r="E156" s="123">
        <v>6</v>
      </c>
      <c r="F156" s="123">
        <v>3</v>
      </c>
      <c r="G156" s="123">
        <v>12</v>
      </c>
      <c r="H156" s="123">
        <v>11.5</v>
      </c>
      <c r="I156" s="123">
        <v>2</v>
      </c>
      <c r="J156" s="120"/>
      <c r="K156" s="121">
        <f>SUM(B156:I156)</f>
        <v>51.5</v>
      </c>
      <c r="L156" s="122">
        <v>93</v>
      </c>
      <c r="M156" s="123">
        <v>1990</v>
      </c>
      <c r="N156" s="193"/>
      <c r="O156" s="193"/>
      <c r="P156" s="195">
        <f>PRODUCT(K156*0.625)</f>
        <v>32.1875</v>
      </c>
      <c r="Q156" s="172"/>
    </row>
    <row r="157" spans="1:17" ht="13.75" customHeight="1" x14ac:dyDescent="0.15">
      <c r="A157" s="166" t="s">
        <v>407</v>
      </c>
      <c r="B157" s="174">
        <v>125</v>
      </c>
      <c r="C157" s="174">
        <v>30</v>
      </c>
      <c r="D157" s="174">
        <v>140</v>
      </c>
      <c r="E157" s="174">
        <v>137</v>
      </c>
      <c r="F157" s="174">
        <v>52</v>
      </c>
      <c r="G157" s="174">
        <v>45</v>
      </c>
      <c r="H157" s="174">
        <v>25</v>
      </c>
      <c r="I157" s="174">
        <v>145</v>
      </c>
      <c r="J157" s="173"/>
      <c r="K157" s="26">
        <f>SUM(B157:I157)</f>
        <v>699</v>
      </c>
      <c r="L157" s="23">
        <v>787</v>
      </c>
      <c r="M157" s="174">
        <v>1992</v>
      </c>
      <c r="N157" s="12"/>
      <c r="O157" s="12"/>
      <c r="P157" s="180">
        <f>PRODUCT(K157*0.625)</f>
        <v>436.875</v>
      </c>
      <c r="Q157" s="47"/>
    </row>
    <row r="158" spans="1:17" ht="13.75" customHeight="1" x14ac:dyDescent="0.15">
      <c r="A158" s="119" t="s">
        <v>408</v>
      </c>
      <c r="B158" s="120"/>
      <c r="C158" s="120"/>
      <c r="D158" s="120"/>
      <c r="E158" s="120"/>
      <c r="F158" s="120"/>
      <c r="G158" s="120"/>
      <c r="H158" s="120"/>
      <c r="I158" s="120"/>
      <c r="J158" s="120"/>
      <c r="K158" s="121">
        <v>10</v>
      </c>
      <c r="L158" s="122">
        <v>19</v>
      </c>
      <c r="M158" s="123">
        <v>1990</v>
      </c>
      <c r="N158" s="193"/>
      <c r="O158" s="193"/>
      <c r="P158" s="188"/>
      <c r="Q158" s="47"/>
    </row>
    <row r="159" spans="1:17" ht="13.75" customHeight="1" x14ac:dyDescent="0.15">
      <c r="A159" s="166" t="s">
        <v>183</v>
      </c>
      <c r="B159" s="173"/>
      <c r="C159" s="174">
        <v>1.5</v>
      </c>
      <c r="D159" s="173"/>
      <c r="E159" s="173"/>
      <c r="F159" s="173"/>
      <c r="G159" s="174">
        <v>1</v>
      </c>
      <c r="H159" s="173"/>
      <c r="I159" s="174">
        <v>2.25</v>
      </c>
      <c r="J159" s="173"/>
      <c r="K159" s="26">
        <f>SUM(B159:I159)</f>
        <v>4.75</v>
      </c>
      <c r="L159" s="23">
        <v>7</v>
      </c>
      <c r="M159" s="174">
        <v>1995</v>
      </c>
      <c r="N159" s="12"/>
      <c r="O159" s="12"/>
      <c r="P159" s="194"/>
      <c r="Q159" s="47"/>
    </row>
    <row r="160" spans="1:17" ht="13.75" customHeight="1" x14ac:dyDescent="0.15">
      <c r="A160" s="119" t="s">
        <v>409</v>
      </c>
      <c r="B160" s="120"/>
      <c r="C160" s="120"/>
      <c r="D160" s="120"/>
      <c r="E160" s="120"/>
      <c r="F160" s="120"/>
      <c r="G160" s="123">
        <v>35</v>
      </c>
      <c r="H160" s="120"/>
      <c r="I160" s="123">
        <v>20</v>
      </c>
      <c r="J160" s="120"/>
      <c r="K160" s="121">
        <f>SUM(B160:I160)</f>
        <v>55</v>
      </c>
      <c r="L160" s="122">
        <v>147</v>
      </c>
      <c r="M160" s="123">
        <v>1992</v>
      </c>
      <c r="N160" s="193"/>
      <c r="O160" s="193"/>
      <c r="P160" s="195">
        <f>PRODUCT(K160*0.625)</f>
        <v>34.375</v>
      </c>
      <c r="Q160" s="172"/>
    </row>
    <row r="161" spans="1:17" ht="13.75" customHeight="1" x14ac:dyDescent="0.15">
      <c r="A161" s="166" t="s">
        <v>185</v>
      </c>
      <c r="B161" s="173"/>
      <c r="C161" s="173"/>
      <c r="D161" s="173"/>
      <c r="E161" s="173"/>
      <c r="F161" s="173"/>
      <c r="G161" s="173"/>
      <c r="H161" s="173"/>
      <c r="I161" s="173"/>
      <c r="J161" s="173"/>
      <c r="K161" s="29" t="s">
        <v>237</v>
      </c>
      <c r="L161" s="28"/>
      <c r="M161" s="173"/>
      <c r="N161" s="12"/>
      <c r="O161" s="12"/>
      <c r="P161" s="196"/>
      <c r="Q161" s="47"/>
    </row>
    <row r="162" spans="1:17" ht="13.75" customHeight="1" x14ac:dyDescent="0.15">
      <c r="A162" s="119" t="s">
        <v>247</v>
      </c>
      <c r="B162" s="120"/>
      <c r="C162" s="120"/>
      <c r="D162" s="120"/>
      <c r="E162" s="120"/>
      <c r="F162" s="120"/>
      <c r="G162" s="129">
        <v>1.239583333333333</v>
      </c>
      <c r="H162" s="129">
        <v>1.34375</v>
      </c>
      <c r="I162" s="120"/>
      <c r="J162" s="120"/>
      <c r="K162" s="121">
        <v>700</v>
      </c>
      <c r="L162" s="131"/>
      <c r="M162" s="120"/>
      <c r="N162" s="193"/>
      <c r="O162" s="193"/>
      <c r="P162" s="188"/>
      <c r="Q162" s="47"/>
    </row>
    <row r="163" spans="1:17" ht="13.75" customHeight="1" x14ac:dyDescent="0.15">
      <c r="A163" s="166" t="s">
        <v>248</v>
      </c>
      <c r="B163" s="173"/>
      <c r="C163" s="173"/>
      <c r="D163" s="173"/>
      <c r="E163" s="173"/>
      <c r="F163" s="173"/>
      <c r="G163" s="197">
        <v>1.729166666666667</v>
      </c>
      <c r="H163" s="197">
        <v>1.6215277777777779</v>
      </c>
      <c r="I163" s="173"/>
      <c r="J163" s="173"/>
      <c r="K163" s="26">
        <v>1730</v>
      </c>
      <c r="L163" s="28"/>
      <c r="M163" s="173"/>
      <c r="N163" s="12"/>
      <c r="O163" s="12"/>
      <c r="P163" s="188"/>
      <c r="Q163" s="47"/>
    </row>
    <row r="164" spans="1:17" ht="13.75" customHeight="1" x14ac:dyDescent="0.15">
      <c r="A164" s="119" t="s">
        <v>249</v>
      </c>
      <c r="B164" s="120"/>
      <c r="C164" s="120"/>
      <c r="D164" s="120"/>
      <c r="E164" s="120"/>
      <c r="F164" s="120"/>
      <c r="G164" s="123">
        <v>-12</v>
      </c>
      <c r="H164" s="120"/>
      <c r="I164" s="120"/>
      <c r="J164" s="120"/>
      <c r="K164" s="130"/>
      <c r="L164" s="131"/>
      <c r="M164" s="120"/>
      <c r="N164" s="193"/>
      <c r="O164" s="193"/>
      <c r="P164" s="188"/>
      <c r="Q164" s="47"/>
    </row>
    <row r="165" spans="1:17" ht="13.75" customHeight="1" x14ac:dyDescent="0.15">
      <c r="A165" s="166" t="s">
        <v>250</v>
      </c>
      <c r="B165" s="173"/>
      <c r="C165" s="173"/>
      <c r="D165" s="173"/>
      <c r="E165" s="173"/>
      <c r="F165" s="173"/>
      <c r="G165" s="174">
        <v>-8</v>
      </c>
      <c r="H165" s="173"/>
      <c r="I165" s="173"/>
      <c r="J165" s="173"/>
      <c r="K165" s="24"/>
      <c r="L165" s="28"/>
      <c r="M165" s="173"/>
      <c r="N165" s="12"/>
      <c r="O165" s="12"/>
      <c r="P165" s="188"/>
      <c r="Q165" s="47"/>
    </row>
    <row r="166" spans="1:17" ht="13.75" customHeight="1" x14ac:dyDescent="0.15">
      <c r="A166" s="119" t="s">
        <v>251</v>
      </c>
      <c r="B166" s="120"/>
      <c r="C166" s="120"/>
      <c r="D166" s="120"/>
      <c r="E166" s="120"/>
      <c r="F166" s="120"/>
      <c r="G166" s="120"/>
      <c r="H166" s="120"/>
      <c r="I166" s="120"/>
      <c r="J166" s="120"/>
      <c r="K166" s="121">
        <f>K154+K155+K159</f>
        <v>74.5</v>
      </c>
      <c r="L166" s="122">
        <v>68</v>
      </c>
      <c r="M166" s="123">
        <v>2003</v>
      </c>
      <c r="N166" s="193"/>
      <c r="O166" s="193"/>
      <c r="P166" s="194"/>
      <c r="Q166" s="47"/>
    </row>
    <row r="167" spans="1:17" ht="13.75" customHeight="1" x14ac:dyDescent="0.15">
      <c r="A167" s="166" t="s">
        <v>410</v>
      </c>
      <c r="B167" s="173"/>
      <c r="C167" s="173"/>
      <c r="D167" s="173"/>
      <c r="E167" s="173"/>
      <c r="F167" s="173"/>
      <c r="G167" s="173"/>
      <c r="H167" s="173"/>
      <c r="I167" s="173"/>
      <c r="J167" s="173"/>
      <c r="K167" s="26">
        <f>K156+K157+K160</f>
        <v>805.5</v>
      </c>
      <c r="L167" s="23">
        <v>846</v>
      </c>
      <c r="M167" s="174">
        <v>1992</v>
      </c>
      <c r="N167" s="12"/>
      <c r="O167" s="12"/>
      <c r="P167" s="195">
        <f>PRODUCT(K167*0.625)</f>
        <v>503.4375</v>
      </c>
      <c r="Q167" s="172"/>
    </row>
    <row r="168" spans="1:17" ht="13.75" customHeight="1" x14ac:dyDescent="0.15">
      <c r="A168" s="133" t="s">
        <v>253</v>
      </c>
      <c r="B168" s="165" t="s">
        <v>299</v>
      </c>
      <c r="C168" s="134"/>
      <c r="D168" s="134"/>
      <c r="E168" s="134"/>
      <c r="F168" s="134"/>
      <c r="G168" s="134"/>
      <c r="H168" s="134"/>
      <c r="I168" s="134"/>
      <c r="J168" s="134"/>
      <c r="K168" s="134"/>
      <c r="L168" s="134"/>
      <c r="M168" s="134"/>
      <c r="N168" s="134"/>
      <c r="O168" s="134"/>
      <c r="P168" s="198"/>
      <c r="Q168" s="47"/>
    </row>
    <row r="169" spans="1:17" ht="13.75" customHeight="1" x14ac:dyDescent="0.15">
      <c r="A169" s="199"/>
      <c r="B169" s="199"/>
      <c r="C169" s="199"/>
      <c r="D169" s="199"/>
      <c r="E169" s="199"/>
      <c r="F169" s="199"/>
      <c r="G169" s="199"/>
      <c r="H169" s="199"/>
      <c r="I169" s="199"/>
      <c r="J169" s="199"/>
      <c r="K169" s="199"/>
      <c r="L169" s="199"/>
      <c r="M169" s="199"/>
      <c r="N169" s="199"/>
      <c r="O169" s="199"/>
      <c r="P169" s="47"/>
      <c r="Q169" s="47"/>
    </row>
    <row r="170" spans="1:17" ht="13.75" customHeight="1" x14ac:dyDescent="0.15">
      <c r="A170" s="142" t="s">
        <v>428</v>
      </c>
      <c r="B170" s="143" t="s">
        <v>438</v>
      </c>
      <c r="C170" s="144"/>
      <c r="D170" s="144"/>
      <c r="E170" s="144"/>
      <c r="F170" s="144"/>
      <c r="G170" s="144"/>
      <c r="H170" s="144"/>
      <c r="I170" s="144"/>
      <c r="J170" s="144"/>
      <c r="K170" s="144"/>
      <c r="L170" s="144"/>
      <c r="M170" s="144"/>
      <c r="N170" s="144"/>
      <c r="O170" s="144"/>
      <c r="P170" s="172"/>
      <c r="Q170" s="47"/>
    </row>
    <row r="171" spans="1:17" ht="13.75" customHeight="1" x14ac:dyDescent="0.15">
      <c r="A171" s="200" t="s">
        <v>439</v>
      </c>
      <c r="B171" s="201" t="s">
        <v>412</v>
      </c>
      <c r="C171" s="199"/>
      <c r="D171" s="199"/>
      <c r="E171" s="199"/>
      <c r="F171" s="199"/>
      <c r="G171" s="199"/>
      <c r="H171" s="199"/>
      <c r="I171" s="199"/>
      <c r="J171" s="199"/>
      <c r="K171" s="199"/>
      <c r="L171" s="199"/>
      <c r="M171" s="199"/>
      <c r="N171" s="199"/>
      <c r="O171" s="199"/>
      <c r="P171" s="47"/>
      <c r="Q171" s="47"/>
    </row>
    <row r="172" spans="1:17" ht="13.75" customHeight="1" x14ac:dyDescent="0.15">
      <c r="A172" s="142" t="s">
        <v>440</v>
      </c>
      <c r="B172" s="143" t="s">
        <v>441</v>
      </c>
      <c r="C172" s="144"/>
      <c r="D172" s="144"/>
      <c r="E172" s="144"/>
      <c r="F172" s="144"/>
      <c r="G172" s="144"/>
      <c r="H172" s="144"/>
      <c r="I172" s="144"/>
      <c r="J172" s="144"/>
      <c r="K172" s="144"/>
      <c r="L172" s="144"/>
      <c r="M172" s="144"/>
      <c r="N172" s="144"/>
      <c r="O172" s="144"/>
      <c r="P172" s="172"/>
      <c r="Q172" s="47"/>
    </row>
    <row r="173" spans="1:17" ht="13.75" customHeight="1" x14ac:dyDescent="0.15">
      <c r="A173" s="200" t="s">
        <v>442</v>
      </c>
      <c r="B173" s="201" t="s">
        <v>414</v>
      </c>
      <c r="C173" s="199"/>
      <c r="D173" s="199"/>
      <c r="E173" s="199"/>
      <c r="F173" s="199"/>
      <c r="G173" s="199"/>
      <c r="H173" s="199"/>
      <c r="I173" s="199"/>
      <c r="J173" s="199"/>
      <c r="K173" s="199"/>
      <c r="L173" s="199"/>
      <c r="M173" s="199"/>
      <c r="N173" s="199"/>
      <c r="O173" s="199"/>
      <c r="P173" s="47"/>
      <c r="Q173" s="47"/>
    </row>
    <row r="174" spans="1:17" ht="13.75" customHeight="1" x14ac:dyDescent="0.15">
      <c r="A174" s="142" t="s">
        <v>443</v>
      </c>
      <c r="B174" s="143" t="s">
        <v>444</v>
      </c>
      <c r="C174" s="144"/>
      <c r="D174" s="144"/>
      <c r="E174" s="144"/>
      <c r="F174" s="144"/>
      <c r="G174" s="144"/>
      <c r="H174" s="144"/>
      <c r="I174" s="144"/>
      <c r="J174" s="144"/>
      <c r="K174" s="144"/>
      <c r="L174" s="144"/>
      <c r="M174" s="144"/>
      <c r="N174" s="144"/>
      <c r="O174" s="144"/>
      <c r="P174" s="172"/>
      <c r="Q174" s="47"/>
    </row>
    <row r="175" spans="1:17" ht="13.75" customHeight="1" x14ac:dyDescent="0.15">
      <c r="A175" s="202" t="s">
        <v>445</v>
      </c>
      <c r="B175" s="203" t="s">
        <v>446</v>
      </c>
      <c r="C175" s="56"/>
      <c r="D175" s="56"/>
      <c r="E175" s="56"/>
      <c r="F175" s="56"/>
      <c r="G175" s="56"/>
      <c r="H175" s="56"/>
      <c r="I175" s="56"/>
      <c r="J175" s="56"/>
      <c r="K175" s="56"/>
      <c r="L175" s="56"/>
      <c r="M175" s="56"/>
      <c r="N175" s="56"/>
      <c r="O175" s="56"/>
      <c r="P175" s="47"/>
      <c r="Q175" s="47"/>
    </row>
    <row r="176" spans="1:17" ht="13.75" customHeight="1" x14ac:dyDescent="0.15">
      <c r="A176" s="204" t="s">
        <v>447</v>
      </c>
      <c r="B176" s="205" t="s">
        <v>448</v>
      </c>
      <c r="C176" s="54"/>
      <c r="D176" s="54"/>
      <c r="E176" s="54"/>
      <c r="F176" s="54"/>
      <c r="G176" s="54"/>
      <c r="H176" s="54"/>
      <c r="I176" s="54"/>
      <c r="J176" s="54"/>
      <c r="K176" s="54"/>
      <c r="L176" s="54"/>
      <c r="M176" s="54"/>
      <c r="N176" s="54"/>
      <c r="O176" s="54"/>
      <c r="P176" s="47"/>
      <c r="Q176" s="47"/>
    </row>
    <row r="177" spans="1:17" ht="13.75" customHeight="1" x14ac:dyDescent="0.15">
      <c r="A177" s="142" t="s">
        <v>449</v>
      </c>
      <c r="B177" s="143" t="s">
        <v>450</v>
      </c>
      <c r="C177" s="144"/>
      <c r="D177" s="144"/>
      <c r="E177" s="144"/>
      <c r="F177" s="144"/>
      <c r="G177" s="144"/>
      <c r="H177" s="144"/>
      <c r="I177" s="144"/>
      <c r="J177" s="144"/>
      <c r="K177" s="144"/>
      <c r="L177" s="144"/>
      <c r="M177" s="144"/>
      <c r="N177" s="144"/>
      <c r="O177" s="144"/>
      <c r="P177" s="172"/>
      <c r="Q177" s="47"/>
    </row>
    <row r="178" spans="1:17" ht="13.75" customHeight="1" x14ac:dyDescent="0.15">
      <c r="A178" s="202" t="s">
        <v>417</v>
      </c>
      <c r="B178" s="203" t="s">
        <v>451</v>
      </c>
      <c r="C178" s="56"/>
      <c r="D178" s="56"/>
      <c r="E178" s="56"/>
      <c r="F178" s="56"/>
      <c r="G178" s="56"/>
      <c r="H178" s="56"/>
      <c r="I178" s="56"/>
      <c r="J178" s="56"/>
      <c r="K178" s="56"/>
      <c r="L178" s="56"/>
      <c r="M178" s="56"/>
      <c r="N178" s="56"/>
      <c r="O178" s="56"/>
      <c r="P178" s="47"/>
      <c r="Q178" s="47"/>
    </row>
  </sheetData>
  <pageMargins left="0.75" right="0.75" top="1" bottom="1" header="0.5" footer="0.5"/>
  <pageSetup orientation="portrait"/>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77"/>
  <sheetViews>
    <sheetView showGridLines="0" workbookViewId="0"/>
  </sheetViews>
  <sheetFormatPr baseColWidth="10" defaultColWidth="8.83203125" defaultRowHeight="13" customHeight="1" x14ac:dyDescent="0.15"/>
  <cols>
    <col min="1" max="1" width="32.6640625" style="5" customWidth="1"/>
    <col min="2" max="3" width="6.83203125" style="5" customWidth="1"/>
    <col min="4" max="4" width="6.6640625" style="5" customWidth="1"/>
    <col min="5" max="5" width="6.83203125" style="5" customWidth="1"/>
    <col min="6" max="6" width="6.6640625" style="5" customWidth="1"/>
    <col min="7" max="7" width="6.83203125" style="5" customWidth="1"/>
    <col min="8" max="8" width="6.6640625" style="5" customWidth="1"/>
    <col min="9" max="9" width="6.83203125" style="5" customWidth="1"/>
    <col min="10" max="10" width="10" style="5" customWidth="1"/>
    <col min="11" max="11" width="6.83203125" style="5" customWidth="1"/>
    <col min="12" max="12" width="37.5" style="5" customWidth="1"/>
    <col min="13" max="13" width="13.33203125" style="5" customWidth="1"/>
    <col min="14" max="14" width="11.83203125" style="5" customWidth="1"/>
    <col min="15" max="15" width="6.6640625" style="5" customWidth="1"/>
    <col min="16" max="17" width="8.83203125" style="5" customWidth="1"/>
    <col min="18" max="16384" width="8.83203125" style="5"/>
  </cols>
  <sheetData>
    <row r="1" spans="1:16" ht="13.75" customHeight="1" x14ac:dyDescent="0.15">
      <c r="A1" s="166" t="s">
        <v>453</v>
      </c>
      <c r="B1" s="167" t="s">
        <v>428</v>
      </c>
      <c r="C1" s="167" t="s">
        <v>429</v>
      </c>
      <c r="D1" s="167" t="s">
        <v>430</v>
      </c>
      <c r="E1" s="167" t="s">
        <v>431</v>
      </c>
      <c r="F1" s="167" t="s">
        <v>432</v>
      </c>
      <c r="G1" s="167" t="s">
        <v>421</v>
      </c>
      <c r="H1" s="167" t="s">
        <v>363</v>
      </c>
      <c r="I1" s="167" t="s">
        <v>364</v>
      </c>
      <c r="J1" s="29" t="s">
        <v>365</v>
      </c>
      <c r="K1" s="69" t="s">
        <v>366</v>
      </c>
      <c r="L1" s="70" t="s">
        <v>367</v>
      </c>
      <c r="M1" s="168" t="s">
        <v>454</v>
      </c>
      <c r="N1" s="168" t="s">
        <v>455</v>
      </c>
      <c r="O1" s="169" t="s">
        <v>370</v>
      </c>
      <c r="P1" s="47"/>
    </row>
    <row r="2" spans="1:16" ht="13.75" customHeight="1" x14ac:dyDescent="0.15">
      <c r="A2" s="72" t="s">
        <v>39</v>
      </c>
      <c r="B2" s="73"/>
      <c r="C2" s="73"/>
      <c r="D2" s="73"/>
      <c r="E2" s="73"/>
      <c r="F2" s="73"/>
      <c r="G2" s="73"/>
      <c r="H2" s="73"/>
      <c r="I2" s="73"/>
      <c r="J2" s="162"/>
      <c r="K2" s="75">
        <v>1</v>
      </c>
      <c r="L2" s="76" t="s">
        <v>371</v>
      </c>
      <c r="M2" s="170">
        <v>2</v>
      </c>
      <c r="N2" s="171">
        <v>8.6956521739130405E-2</v>
      </c>
      <c r="O2" s="172"/>
      <c r="P2" s="47"/>
    </row>
    <row r="3" spans="1:16" ht="13.75" customHeight="1" x14ac:dyDescent="0.15">
      <c r="A3" s="19" t="s">
        <v>40</v>
      </c>
      <c r="B3" s="173"/>
      <c r="C3" s="173"/>
      <c r="D3" s="173"/>
      <c r="E3" s="173"/>
      <c r="F3" s="173"/>
      <c r="G3" s="173"/>
      <c r="H3" s="173"/>
      <c r="I3" s="173"/>
      <c r="J3" s="24"/>
      <c r="K3" s="23">
        <v>1</v>
      </c>
      <c r="L3" s="174">
        <v>1987</v>
      </c>
      <c r="M3" s="175">
        <v>1</v>
      </c>
      <c r="N3" s="176">
        <v>0</v>
      </c>
      <c r="O3" s="47"/>
      <c r="P3" s="47"/>
    </row>
    <row r="4" spans="1:16" ht="13.75" customHeight="1" x14ac:dyDescent="0.15">
      <c r="A4" s="72" t="s">
        <v>42</v>
      </c>
      <c r="B4" s="73"/>
      <c r="C4" s="88">
        <v>2</v>
      </c>
      <c r="D4" s="73"/>
      <c r="E4" s="73"/>
      <c r="F4" s="73"/>
      <c r="G4" s="88">
        <v>3</v>
      </c>
      <c r="H4" s="88">
        <v>7</v>
      </c>
      <c r="I4" s="73"/>
      <c r="J4" s="74">
        <f>SUM(B4:I4)</f>
        <v>12</v>
      </c>
      <c r="K4" s="75">
        <v>16</v>
      </c>
      <c r="L4" s="76" t="s">
        <v>372</v>
      </c>
      <c r="M4" s="177">
        <v>32</v>
      </c>
      <c r="N4" s="178">
        <v>6.9130434782608701</v>
      </c>
      <c r="O4" s="172"/>
      <c r="P4" s="47"/>
    </row>
    <row r="5" spans="1:16" ht="13.75" customHeight="1" x14ac:dyDescent="0.15">
      <c r="A5" s="19" t="s">
        <v>41</v>
      </c>
      <c r="B5" s="173"/>
      <c r="C5" s="173"/>
      <c r="D5" s="173"/>
      <c r="E5" s="173"/>
      <c r="F5" s="173"/>
      <c r="G5" s="173"/>
      <c r="H5" s="173"/>
      <c r="I5" s="173"/>
      <c r="J5" s="24"/>
      <c r="K5" s="179" t="s">
        <v>12</v>
      </c>
      <c r="L5" s="173"/>
      <c r="M5" s="175">
        <v>0</v>
      </c>
      <c r="N5" s="176">
        <v>0</v>
      </c>
      <c r="O5" s="47"/>
      <c r="P5" s="47"/>
    </row>
    <row r="6" spans="1:16" ht="13.75" customHeight="1" x14ac:dyDescent="0.15">
      <c r="A6" s="72" t="s">
        <v>17</v>
      </c>
      <c r="B6" s="73"/>
      <c r="C6" s="73"/>
      <c r="D6" s="73"/>
      <c r="E6" s="73"/>
      <c r="F6" s="73"/>
      <c r="G6" s="73"/>
      <c r="H6" s="73"/>
      <c r="I6" s="73"/>
      <c r="J6" s="162"/>
      <c r="K6" s="75">
        <v>7</v>
      </c>
      <c r="L6" s="88">
        <v>1999</v>
      </c>
      <c r="M6" s="177">
        <v>3</v>
      </c>
      <c r="N6" s="178">
        <v>0.73913043478260898</v>
      </c>
      <c r="O6" s="172"/>
      <c r="P6" s="47"/>
    </row>
    <row r="7" spans="1:16" ht="13.75" customHeight="1" x14ac:dyDescent="0.15">
      <c r="A7" s="19" t="s">
        <v>16</v>
      </c>
      <c r="B7" s="173"/>
      <c r="C7" s="173"/>
      <c r="D7" s="173"/>
      <c r="E7" s="173"/>
      <c r="F7" s="173"/>
      <c r="G7" s="173"/>
      <c r="H7" s="173"/>
      <c r="I7" s="173"/>
      <c r="J7" s="24"/>
      <c r="K7" s="23">
        <v>4</v>
      </c>
      <c r="L7" s="167" t="s">
        <v>373</v>
      </c>
      <c r="M7" s="175">
        <v>7</v>
      </c>
      <c r="N7" s="176">
        <v>0.73913043478260898</v>
      </c>
      <c r="O7" s="47"/>
      <c r="P7" s="47"/>
    </row>
    <row r="8" spans="1:16" ht="13.75" customHeight="1" x14ac:dyDescent="0.15">
      <c r="A8" s="72" t="s">
        <v>374</v>
      </c>
      <c r="B8" s="73"/>
      <c r="C8" s="73"/>
      <c r="D8" s="73"/>
      <c r="E8" s="73"/>
      <c r="F8" s="73"/>
      <c r="G8" s="73"/>
      <c r="H8" s="73"/>
      <c r="I8" s="73"/>
      <c r="J8" s="162"/>
      <c r="K8" s="75">
        <v>1</v>
      </c>
      <c r="L8" s="76" t="s">
        <v>375</v>
      </c>
      <c r="M8" s="177">
        <v>2</v>
      </c>
      <c r="N8" s="178">
        <v>8.6956521739130405E-2</v>
      </c>
      <c r="O8" s="172"/>
      <c r="P8" s="47"/>
    </row>
    <row r="9" spans="1:16" ht="13.75" customHeight="1" x14ac:dyDescent="0.15">
      <c r="A9" s="19" t="s">
        <v>11</v>
      </c>
      <c r="B9" s="173"/>
      <c r="C9" s="173"/>
      <c r="D9" s="173"/>
      <c r="E9" s="173"/>
      <c r="F9" s="173"/>
      <c r="G9" s="173"/>
      <c r="H9" s="173"/>
      <c r="I9" s="173"/>
      <c r="J9" s="24"/>
      <c r="K9" s="23">
        <v>3</v>
      </c>
      <c r="L9" s="174">
        <v>2002</v>
      </c>
      <c r="M9" s="175">
        <v>4</v>
      </c>
      <c r="N9" s="176">
        <v>0.217391304347826</v>
      </c>
      <c r="O9" s="47"/>
      <c r="P9" s="47"/>
    </row>
    <row r="10" spans="1:16" ht="13.75" customHeight="1" x14ac:dyDescent="0.15">
      <c r="A10" s="72" t="s">
        <v>15</v>
      </c>
      <c r="B10" s="88">
        <v>216</v>
      </c>
      <c r="C10" s="88">
        <v>315</v>
      </c>
      <c r="D10" s="88">
        <v>167</v>
      </c>
      <c r="E10" s="88">
        <v>20</v>
      </c>
      <c r="F10" s="88">
        <v>19</v>
      </c>
      <c r="G10" s="88">
        <v>1604</v>
      </c>
      <c r="H10" s="88">
        <v>576</v>
      </c>
      <c r="I10" s="88">
        <v>162</v>
      </c>
      <c r="J10" s="74">
        <f>SUM(B10:I10)</f>
        <v>3079</v>
      </c>
      <c r="K10" s="75">
        <v>3724</v>
      </c>
      <c r="L10" s="88">
        <v>2006</v>
      </c>
      <c r="M10" s="177">
        <v>30</v>
      </c>
      <c r="N10" s="178">
        <v>2279.1304347826099</v>
      </c>
      <c r="O10" s="172"/>
      <c r="P10" s="47"/>
    </row>
    <row r="11" spans="1:16" ht="13.75" customHeight="1" x14ac:dyDescent="0.15">
      <c r="A11" s="19" t="s">
        <v>14</v>
      </c>
      <c r="B11" s="173"/>
      <c r="C11" s="174">
        <v>1</v>
      </c>
      <c r="D11" s="173"/>
      <c r="E11" s="173"/>
      <c r="F11" s="173"/>
      <c r="G11" s="174">
        <v>2</v>
      </c>
      <c r="H11" s="173"/>
      <c r="I11" s="173"/>
      <c r="J11" s="26">
        <f>SUM(B11:I11)</f>
        <v>3</v>
      </c>
      <c r="K11" s="23">
        <v>4</v>
      </c>
      <c r="L11" s="174">
        <v>2006</v>
      </c>
      <c r="M11" s="175">
        <v>5</v>
      </c>
      <c r="N11" s="176">
        <v>0.434782608695652</v>
      </c>
      <c r="O11" s="47"/>
      <c r="P11" s="47"/>
    </row>
    <row r="12" spans="1:16" ht="13.75" customHeight="1" x14ac:dyDescent="0.15">
      <c r="A12" s="72" t="s">
        <v>22</v>
      </c>
      <c r="B12" s="73"/>
      <c r="C12" s="88">
        <v>135</v>
      </c>
      <c r="D12" s="88">
        <v>104</v>
      </c>
      <c r="E12" s="88">
        <v>121</v>
      </c>
      <c r="F12" s="88">
        <v>2</v>
      </c>
      <c r="G12" s="88">
        <v>1860</v>
      </c>
      <c r="H12" s="88">
        <v>62</v>
      </c>
      <c r="I12" s="73"/>
      <c r="J12" s="74">
        <f>SUM(B12:I12)</f>
        <v>2284</v>
      </c>
      <c r="K12" s="75">
        <v>15453</v>
      </c>
      <c r="L12" s="88">
        <v>1997</v>
      </c>
      <c r="M12" s="177">
        <v>39</v>
      </c>
      <c r="N12" s="178">
        <v>3320.6086956521699</v>
      </c>
      <c r="O12" s="172"/>
      <c r="P12" s="47"/>
    </row>
    <row r="13" spans="1:16" ht="13.75" customHeight="1" x14ac:dyDescent="0.15">
      <c r="A13" s="19" t="s">
        <v>21</v>
      </c>
      <c r="B13" s="173"/>
      <c r="C13" s="174">
        <v>7</v>
      </c>
      <c r="D13" s="173"/>
      <c r="E13" s="173"/>
      <c r="F13" s="173"/>
      <c r="G13" s="174">
        <v>115</v>
      </c>
      <c r="H13" s="173"/>
      <c r="I13" s="173"/>
      <c r="J13" s="26">
        <f>SUM(B13:I13)</f>
        <v>122</v>
      </c>
      <c r="K13" s="23">
        <v>1187</v>
      </c>
      <c r="L13" s="174">
        <v>1990</v>
      </c>
      <c r="M13" s="175">
        <v>36</v>
      </c>
      <c r="N13" s="176">
        <v>199.73913043478299</v>
      </c>
      <c r="O13" s="47"/>
      <c r="P13" s="47"/>
    </row>
    <row r="14" spans="1:16" ht="13.75" customHeight="1" x14ac:dyDescent="0.15">
      <c r="A14" s="72" t="s">
        <v>19</v>
      </c>
      <c r="B14" s="73"/>
      <c r="C14" s="73"/>
      <c r="D14" s="73"/>
      <c r="E14" s="73"/>
      <c r="F14" s="73"/>
      <c r="G14" s="73"/>
      <c r="H14" s="73"/>
      <c r="I14" s="73"/>
      <c r="J14" s="162"/>
      <c r="K14" s="75">
        <v>8</v>
      </c>
      <c r="L14" s="88">
        <v>1998</v>
      </c>
      <c r="M14" s="177">
        <v>5</v>
      </c>
      <c r="N14" s="178">
        <v>0.78260869565217395</v>
      </c>
      <c r="O14" s="172"/>
      <c r="P14" s="47"/>
    </row>
    <row r="15" spans="1:16" ht="13.75" customHeight="1" x14ac:dyDescent="0.15">
      <c r="A15" s="19" t="s">
        <v>20</v>
      </c>
      <c r="B15" s="173"/>
      <c r="C15" s="173"/>
      <c r="D15" s="173"/>
      <c r="E15" s="173"/>
      <c r="F15" s="174">
        <v>1</v>
      </c>
      <c r="G15" s="173"/>
      <c r="H15" s="173"/>
      <c r="I15" s="173"/>
      <c r="J15" s="26">
        <f>SUM(B15:I15)</f>
        <v>1</v>
      </c>
      <c r="K15" s="23">
        <v>1</v>
      </c>
      <c r="L15" s="174">
        <v>2009</v>
      </c>
      <c r="M15" s="175">
        <v>1</v>
      </c>
      <c r="N15" s="176">
        <v>4.3478260869565202E-2</v>
      </c>
      <c r="O15" s="47"/>
      <c r="P15" s="47"/>
    </row>
    <row r="16" spans="1:16" ht="13.75" customHeight="1" x14ac:dyDescent="0.15">
      <c r="A16" s="72" t="s">
        <v>25</v>
      </c>
      <c r="B16" s="73"/>
      <c r="C16" s="73"/>
      <c r="D16" s="73"/>
      <c r="E16" s="73"/>
      <c r="F16" s="73"/>
      <c r="G16" s="73"/>
      <c r="H16" s="73"/>
      <c r="I16" s="73"/>
      <c r="J16" s="162"/>
      <c r="K16" s="75">
        <v>5</v>
      </c>
      <c r="L16" s="88">
        <v>1998</v>
      </c>
      <c r="M16" s="177">
        <v>6</v>
      </c>
      <c r="N16" s="178">
        <v>0.434782608695652</v>
      </c>
      <c r="O16" s="172"/>
      <c r="P16" s="47"/>
    </row>
    <row r="17" spans="1:16" ht="13.75" customHeight="1" x14ac:dyDescent="0.15">
      <c r="A17" s="19" t="s">
        <v>24</v>
      </c>
      <c r="B17" s="173"/>
      <c r="C17" s="173"/>
      <c r="D17" s="173"/>
      <c r="E17" s="173"/>
      <c r="F17" s="174">
        <v>1</v>
      </c>
      <c r="G17" s="173"/>
      <c r="H17" s="173"/>
      <c r="I17" s="173"/>
      <c r="J17" s="26">
        <f>SUM(B17:I17)</f>
        <v>1</v>
      </c>
      <c r="K17" s="23">
        <v>25</v>
      </c>
      <c r="L17" s="174">
        <v>1999</v>
      </c>
      <c r="M17" s="175">
        <v>12</v>
      </c>
      <c r="N17" s="176">
        <v>2.0434782608695699</v>
      </c>
      <c r="O17" s="47"/>
      <c r="P17" s="47"/>
    </row>
    <row r="18" spans="1:16" ht="13.75" customHeight="1" x14ac:dyDescent="0.15">
      <c r="A18" s="72" t="s">
        <v>23</v>
      </c>
      <c r="B18" s="73"/>
      <c r="C18" s="73"/>
      <c r="D18" s="73"/>
      <c r="E18" s="73"/>
      <c r="F18" s="73"/>
      <c r="G18" s="73"/>
      <c r="H18" s="73"/>
      <c r="I18" s="73"/>
      <c r="J18" s="162"/>
      <c r="K18" s="75">
        <v>1</v>
      </c>
      <c r="L18" s="76" t="s">
        <v>377</v>
      </c>
      <c r="M18" s="177">
        <v>3</v>
      </c>
      <c r="N18" s="178">
        <v>0.13043478260869601</v>
      </c>
      <c r="O18" s="172"/>
      <c r="P18" s="47"/>
    </row>
    <row r="19" spans="1:16" ht="13.75" customHeight="1" x14ac:dyDescent="0.15">
      <c r="A19" s="19" t="s">
        <v>18</v>
      </c>
      <c r="B19" s="173"/>
      <c r="C19" s="173"/>
      <c r="D19" s="173"/>
      <c r="E19" s="173"/>
      <c r="F19" s="174">
        <v>1</v>
      </c>
      <c r="G19" s="173"/>
      <c r="H19" s="173"/>
      <c r="I19" s="173"/>
      <c r="J19" s="26">
        <f>SUM(B19:I19)</f>
        <v>1</v>
      </c>
      <c r="K19" s="23">
        <v>3</v>
      </c>
      <c r="L19" s="174">
        <v>1994</v>
      </c>
      <c r="M19" s="175">
        <v>9</v>
      </c>
      <c r="N19" s="176">
        <v>0.52173913043478304</v>
      </c>
      <c r="O19" s="47"/>
      <c r="P19" s="47"/>
    </row>
    <row r="20" spans="1:16" ht="13.75" customHeight="1" x14ac:dyDescent="0.15">
      <c r="A20" s="72" t="s">
        <v>27</v>
      </c>
      <c r="B20" s="73"/>
      <c r="C20" s="73"/>
      <c r="D20" s="73"/>
      <c r="E20" s="73"/>
      <c r="F20" s="73"/>
      <c r="G20" s="73"/>
      <c r="H20" s="73"/>
      <c r="I20" s="73"/>
      <c r="J20" s="162"/>
      <c r="K20" s="75">
        <v>1</v>
      </c>
      <c r="L20" s="76" t="s">
        <v>378</v>
      </c>
      <c r="M20" s="177">
        <v>2</v>
      </c>
      <c r="N20" s="178">
        <v>4.3478260869565202E-2</v>
      </c>
      <c r="O20" s="172"/>
      <c r="P20" s="47"/>
    </row>
    <row r="21" spans="1:16" ht="13.75" customHeight="1" x14ac:dyDescent="0.15">
      <c r="A21" s="19" t="s">
        <v>28</v>
      </c>
      <c r="B21" s="173"/>
      <c r="C21" s="173"/>
      <c r="D21" s="173"/>
      <c r="E21" s="173"/>
      <c r="F21" s="173"/>
      <c r="G21" s="174">
        <v>1</v>
      </c>
      <c r="H21" s="173"/>
      <c r="I21" s="173"/>
      <c r="J21" s="26">
        <f>SUM(B21:I21)</f>
        <v>1</v>
      </c>
      <c r="K21" s="23">
        <v>1</v>
      </c>
      <c r="L21" s="174">
        <v>1999</v>
      </c>
      <c r="M21" s="175">
        <v>1</v>
      </c>
      <c r="N21" s="176">
        <v>4.3478260869565202E-2</v>
      </c>
      <c r="O21" s="47"/>
      <c r="P21" s="47"/>
    </row>
    <row r="22" spans="1:16" ht="13.75" customHeight="1" x14ac:dyDescent="0.15">
      <c r="A22" s="72" t="s">
        <v>26</v>
      </c>
      <c r="B22" s="73"/>
      <c r="C22" s="73"/>
      <c r="D22" s="73"/>
      <c r="E22" s="73"/>
      <c r="F22" s="73"/>
      <c r="G22" s="73"/>
      <c r="H22" s="73"/>
      <c r="I22" s="73"/>
      <c r="J22" s="162"/>
      <c r="K22" s="89" t="s">
        <v>12</v>
      </c>
      <c r="L22" s="88">
        <v>2004</v>
      </c>
      <c r="M22" s="177">
        <v>0</v>
      </c>
      <c r="N22" s="178">
        <v>0</v>
      </c>
      <c r="O22" s="172"/>
      <c r="P22" s="47"/>
    </row>
    <row r="23" spans="1:16" ht="13.75" customHeight="1" x14ac:dyDescent="0.15">
      <c r="A23" s="19" t="s">
        <v>30</v>
      </c>
      <c r="B23" s="173"/>
      <c r="C23" s="173"/>
      <c r="D23" s="173"/>
      <c r="E23" s="173"/>
      <c r="F23" s="173"/>
      <c r="G23" s="173"/>
      <c r="H23" s="173"/>
      <c r="I23" s="173"/>
      <c r="J23" s="24"/>
      <c r="K23" s="23">
        <v>16</v>
      </c>
      <c r="L23" s="174">
        <v>2011</v>
      </c>
      <c r="M23" s="175">
        <v>14</v>
      </c>
      <c r="N23" s="176">
        <v>1.65217391304348</v>
      </c>
      <c r="O23" s="47"/>
      <c r="P23" s="47"/>
    </row>
    <row r="24" spans="1:16" ht="13.75" customHeight="1" x14ac:dyDescent="0.15">
      <c r="A24" s="72" t="s">
        <v>32</v>
      </c>
      <c r="B24" s="73"/>
      <c r="C24" s="88">
        <v>17</v>
      </c>
      <c r="D24" s="73"/>
      <c r="E24" s="73"/>
      <c r="F24" s="73"/>
      <c r="G24" s="88">
        <v>21</v>
      </c>
      <c r="H24" s="73"/>
      <c r="I24" s="73"/>
      <c r="J24" s="74">
        <f>SUM(B24:I24)</f>
        <v>38</v>
      </c>
      <c r="K24" s="75">
        <v>414</v>
      </c>
      <c r="L24" s="88">
        <v>1992</v>
      </c>
      <c r="M24" s="177">
        <v>30</v>
      </c>
      <c r="N24" s="178">
        <v>61.521739130434803</v>
      </c>
      <c r="O24" s="172"/>
      <c r="P24" s="47"/>
    </row>
    <row r="25" spans="1:16" ht="13.75" customHeight="1" x14ac:dyDescent="0.15">
      <c r="A25" s="19" t="s">
        <v>33</v>
      </c>
      <c r="B25" s="173"/>
      <c r="C25" s="173"/>
      <c r="D25" s="173"/>
      <c r="E25" s="173"/>
      <c r="F25" s="173"/>
      <c r="G25" s="173"/>
      <c r="H25" s="173"/>
      <c r="I25" s="173"/>
      <c r="J25" s="24"/>
      <c r="K25" s="23">
        <v>1</v>
      </c>
      <c r="L25" s="167" t="s">
        <v>380</v>
      </c>
      <c r="M25" s="175">
        <v>4</v>
      </c>
      <c r="N25" s="176">
        <v>0.173913043478261</v>
      </c>
      <c r="O25" s="47"/>
      <c r="P25" s="47"/>
    </row>
    <row r="26" spans="1:16" ht="13.75" customHeight="1" x14ac:dyDescent="0.15">
      <c r="A26" s="72" t="s">
        <v>31</v>
      </c>
      <c r="B26" s="73"/>
      <c r="C26" s="88">
        <v>1</v>
      </c>
      <c r="D26" s="73"/>
      <c r="E26" s="73"/>
      <c r="F26" s="73"/>
      <c r="G26" s="88">
        <v>2</v>
      </c>
      <c r="H26" s="73"/>
      <c r="I26" s="73"/>
      <c r="J26" s="74">
        <f>SUM(B26:I26)</f>
        <v>3</v>
      </c>
      <c r="K26" s="75">
        <v>13</v>
      </c>
      <c r="L26" s="88">
        <v>2001</v>
      </c>
      <c r="M26" s="177">
        <v>11</v>
      </c>
      <c r="N26" s="178">
        <v>0.95652173913043503</v>
      </c>
      <c r="O26" s="172"/>
      <c r="P26" s="47"/>
    </row>
    <row r="27" spans="1:16" ht="13.75" customHeight="1" x14ac:dyDescent="0.15">
      <c r="A27" s="19" t="s">
        <v>54</v>
      </c>
      <c r="B27" s="173"/>
      <c r="C27" s="173"/>
      <c r="D27" s="173"/>
      <c r="E27" s="173"/>
      <c r="F27" s="173"/>
      <c r="G27" s="173"/>
      <c r="H27" s="173"/>
      <c r="I27" s="173"/>
      <c r="J27" s="24"/>
      <c r="K27" s="23">
        <v>1</v>
      </c>
      <c r="L27" s="174">
        <v>1997</v>
      </c>
      <c r="M27" s="175">
        <v>1</v>
      </c>
      <c r="N27" s="176">
        <v>4.3478260869565202E-2</v>
      </c>
      <c r="O27" s="47"/>
      <c r="P27" s="47"/>
    </row>
    <row r="28" spans="1:16" ht="13.75" customHeight="1" x14ac:dyDescent="0.15">
      <c r="A28" s="72" t="s">
        <v>55</v>
      </c>
      <c r="B28" s="73"/>
      <c r="C28" s="73"/>
      <c r="D28" s="73"/>
      <c r="E28" s="73"/>
      <c r="F28" s="73"/>
      <c r="G28" s="73"/>
      <c r="H28" s="73"/>
      <c r="I28" s="73"/>
      <c r="J28" s="162"/>
      <c r="K28" s="75">
        <v>1</v>
      </c>
      <c r="L28" s="88">
        <v>2011</v>
      </c>
      <c r="M28" s="177">
        <v>1</v>
      </c>
      <c r="N28" s="178">
        <v>4.3478260869565202E-2</v>
      </c>
      <c r="O28" s="172"/>
      <c r="P28" s="47"/>
    </row>
    <row r="29" spans="1:16" ht="13.75" customHeight="1" x14ac:dyDescent="0.15">
      <c r="A29" s="19" t="s">
        <v>56</v>
      </c>
      <c r="B29" s="173"/>
      <c r="C29" s="173"/>
      <c r="D29" s="173"/>
      <c r="E29" s="173"/>
      <c r="F29" s="174">
        <v>2</v>
      </c>
      <c r="G29" s="174">
        <v>13</v>
      </c>
      <c r="H29" s="173"/>
      <c r="I29" s="173"/>
      <c r="J29" s="26">
        <f>SUM(B29:I29)</f>
        <v>15</v>
      </c>
      <c r="K29" s="23">
        <v>46</v>
      </c>
      <c r="L29" s="174">
        <v>2011</v>
      </c>
      <c r="M29" s="175">
        <v>1</v>
      </c>
      <c r="N29" s="176">
        <v>2</v>
      </c>
      <c r="O29" s="47"/>
      <c r="P29" s="47"/>
    </row>
    <row r="30" spans="1:16" ht="13.75" customHeight="1" x14ac:dyDescent="0.15">
      <c r="A30" s="72" t="s">
        <v>57</v>
      </c>
      <c r="B30" s="73"/>
      <c r="C30" s="73"/>
      <c r="D30" s="73"/>
      <c r="E30" s="73"/>
      <c r="F30" s="73"/>
      <c r="G30" s="73"/>
      <c r="H30" s="73"/>
      <c r="I30" s="73"/>
      <c r="J30" s="162"/>
      <c r="K30" s="75">
        <v>3</v>
      </c>
      <c r="L30" s="88">
        <v>2011</v>
      </c>
      <c r="M30" s="177">
        <v>2</v>
      </c>
      <c r="N30" s="178">
        <v>4.3478260869565202E-2</v>
      </c>
      <c r="O30" s="172"/>
      <c r="P30" s="47"/>
    </row>
    <row r="31" spans="1:16" ht="13.75" customHeight="1" x14ac:dyDescent="0.15">
      <c r="A31" s="19" t="s">
        <v>59</v>
      </c>
      <c r="B31" s="173"/>
      <c r="C31" s="173"/>
      <c r="D31" s="173"/>
      <c r="E31" s="173"/>
      <c r="F31" s="173"/>
      <c r="G31" s="173"/>
      <c r="H31" s="173"/>
      <c r="I31" s="173"/>
      <c r="J31" s="24"/>
      <c r="K31" s="23">
        <v>2</v>
      </c>
      <c r="L31" s="174">
        <v>1978</v>
      </c>
      <c r="M31" s="180">
        <v>3</v>
      </c>
      <c r="N31" s="181">
        <v>4.3478260869565202E-2</v>
      </c>
      <c r="O31" s="47"/>
      <c r="P31" s="47"/>
    </row>
    <row r="32" spans="1:16" ht="13.75" customHeight="1" x14ac:dyDescent="0.15">
      <c r="A32" s="19" t="s">
        <v>58</v>
      </c>
      <c r="B32" s="173"/>
      <c r="C32" s="173"/>
      <c r="D32" s="173"/>
      <c r="E32" s="173"/>
      <c r="F32" s="173"/>
      <c r="G32" s="173"/>
      <c r="H32" s="173"/>
      <c r="I32" s="173"/>
      <c r="J32" s="29" t="s">
        <v>12</v>
      </c>
      <c r="K32" s="28"/>
      <c r="L32" s="173"/>
      <c r="M32" s="194"/>
      <c r="N32" s="183"/>
      <c r="O32" s="47"/>
      <c r="P32" s="47"/>
    </row>
    <row r="33" spans="1:16" ht="13.75" customHeight="1" x14ac:dyDescent="0.15">
      <c r="A33" s="72" t="s">
        <v>60</v>
      </c>
      <c r="B33" s="73"/>
      <c r="C33" s="73"/>
      <c r="D33" s="73"/>
      <c r="E33" s="73"/>
      <c r="F33" s="73"/>
      <c r="G33" s="73"/>
      <c r="H33" s="73"/>
      <c r="I33" s="73"/>
      <c r="J33" s="162"/>
      <c r="K33" s="75">
        <v>2</v>
      </c>
      <c r="L33" s="88">
        <v>1991</v>
      </c>
      <c r="M33" s="177">
        <v>2</v>
      </c>
      <c r="N33" s="178">
        <v>8.6956521739130405E-2</v>
      </c>
      <c r="O33" s="172"/>
      <c r="P33" s="47"/>
    </row>
    <row r="34" spans="1:16" ht="13.75" customHeight="1" x14ac:dyDescent="0.15">
      <c r="A34" s="19" t="s">
        <v>61</v>
      </c>
      <c r="B34" s="174">
        <v>10</v>
      </c>
      <c r="C34" s="174">
        <v>1220</v>
      </c>
      <c r="D34" s="174">
        <v>31</v>
      </c>
      <c r="E34" s="173"/>
      <c r="F34" s="173"/>
      <c r="G34" s="174">
        <v>571</v>
      </c>
      <c r="H34" s="174">
        <v>10</v>
      </c>
      <c r="I34" s="173"/>
      <c r="J34" s="26">
        <f>SUM(B34:I34)</f>
        <v>1842</v>
      </c>
      <c r="K34" s="23">
        <v>7971</v>
      </c>
      <c r="L34" s="174">
        <v>2011</v>
      </c>
      <c r="M34" s="175">
        <v>36</v>
      </c>
      <c r="N34" s="176">
        <v>1096.1304347826101</v>
      </c>
      <c r="O34" s="47"/>
      <c r="P34" s="47"/>
    </row>
    <row r="35" spans="1:16" ht="13.75" customHeight="1" x14ac:dyDescent="0.15">
      <c r="A35" s="72" t="s">
        <v>62</v>
      </c>
      <c r="B35" s="73"/>
      <c r="C35" s="88">
        <v>15</v>
      </c>
      <c r="D35" s="73"/>
      <c r="E35" s="73"/>
      <c r="F35" s="73"/>
      <c r="G35" s="88">
        <v>123</v>
      </c>
      <c r="H35" s="88">
        <v>2</v>
      </c>
      <c r="I35" s="73"/>
      <c r="J35" s="74">
        <f>SUM(B35:I35)</f>
        <v>140</v>
      </c>
      <c r="K35" s="75">
        <v>571</v>
      </c>
      <c r="L35" s="88">
        <v>2006</v>
      </c>
      <c r="M35" s="177">
        <v>44</v>
      </c>
      <c r="N35" s="178">
        <v>131.60869565217399</v>
      </c>
      <c r="O35" s="172"/>
      <c r="P35" s="47"/>
    </row>
    <row r="36" spans="1:16" ht="13.75" customHeight="1" x14ac:dyDescent="0.15">
      <c r="A36" s="19" t="s">
        <v>66</v>
      </c>
      <c r="B36" s="173"/>
      <c r="C36" s="173"/>
      <c r="D36" s="173"/>
      <c r="E36" s="173"/>
      <c r="F36" s="173"/>
      <c r="G36" s="173"/>
      <c r="H36" s="173"/>
      <c r="I36" s="173"/>
      <c r="J36" s="24"/>
      <c r="K36" s="23">
        <v>2</v>
      </c>
      <c r="L36" s="174">
        <v>2002</v>
      </c>
      <c r="M36" s="175">
        <v>3</v>
      </c>
      <c r="N36" s="176">
        <v>0.173913043478261</v>
      </c>
      <c r="O36" s="47"/>
      <c r="P36" s="47"/>
    </row>
    <row r="37" spans="1:16" ht="13.75" customHeight="1" x14ac:dyDescent="0.15">
      <c r="A37" s="72" t="s">
        <v>64</v>
      </c>
      <c r="B37" s="73"/>
      <c r="C37" s="73"/>
      <c r="D37" s="73"/>
      <c r="E37" s="73"/>
      <c r="F37" s="73"/>
      <c r="G37" s="88">
        <v>1</v>
      </c>
      <c r="H37" s="73"/>
      <c r="I37" s="73"/>
      <c r="J37" s="74">
        <f>SUM(B37:I37)</f>
        <v>1</v>
      </c>
      <c r="K37" s="75">
        <v>1</v>
      </c>
      <c r="L37" s="76" t="s">
        <v>381</v>
      </c>
      <c r="M37" s="177">
        <v>3</v>
      </c>
      <c r="N37" s="178">
        <v>0.13043478260869601</v>
      </c>
      <c r="O37" s="172"/>
      <c r="P37" s="47"/>
    </row>
    <row r="38" spans="1:16" ht="13.75" customHeight="1" x14ac:dyDescent="0.15">
      <c r="A38" s="19" t="s">
        <v>63</v>
      </c>
      <c r="B38" s="173"/>
      <c r="C38" s="173"/>
      <c r="D38" s="173"/>
      <c r="E38" s="173"/>
      <c r="F38" s="173"/>
      <c r="G38" s="173"/>
      <c r="H38" s="173"/>
      <c r="I38" s="173"/>
      <c r="J38" s="24"/>
      <c r="K38" s="23">
        <v>1</v>
      </c>
      <c r="L38" s="174">
        <v>1989</v>
      </c>
      <c r="M38" s="175">
        <v>1</v>
      </c>
      <c r="N38" s="176">
        <v>4.3478260869565202E-2</v>
      </c>
      <c r="O38" s="47"/>
      <c r="P38" s="47"/>
    </row>
    <row r="39" spans="1:16" ht="13.75" customHeight="1" x14ac:dyDescent="0.15">
      <c r="A39" s="72" t="s">
        <v>65</v>
      </c>
      <c r="B39" s="73"/>
      <c r="C39" s="88">
        <v>1</v>
      </c>
      <c r="D39" s="73"/>
      <c r="E39" s="73"/>
      <c r="F39" s="73"/>
      <c r="G39" s="73"/>
      <c r="H39" s="73"/>
      <c r="I39" s="73"/>
      <c r="J39" s="74">
        <f>SUM(B39:I39)</f>
        <v>1</v>
      </c>
      <c r="K39" s="75">
        <v>1</v>
      </c>
      <c r="L39" s="88">
        <v>1995</v>
      </c>
      <c r="M39" s="177">
        <v>1</v>
      </c>
      <c r="N39" s="178">
        <v>4.3478260869565202E-2</v>
      </c>
      <c r="O39" s="172"/>
      <c r="P39" s="47"/>
    </row>
    <row r="40" spans="1:16" ht="13.75" customHeight="1" x14ac:dyDescent="0.15">
      <c r="A40" s="19" t="s">
        <v>67</v>
      </c>
      <c r="B40" s="173"/>
      <c r="C40" s="173"/>
      <c r="D40" s="173"/>
      <c r="E40" s="173"/>
      <c r="F40" s="173"/>
      <c r="G40" s="173"/>
      <c r="H40" s="173"/>
      <c r="I40" s="173"/>
      <c r="J40" s="24"/>
      <c r="K40" s="23">
        <v>11</v>
      </c>
      <c r="L40" s="174">
        <v>1996</v>
      </c>
      <c r="M40" s="175">
        <v>17</v>
      </c>
      <c r="N40" s="176">
        <v>2.2608695652173898</v>
      </c>
      <c r="O40" s="47"/>
      <c r="P40" s="47"/>
    </row>
    <row r="41" spans="1:16" ht="13.75" customHeight="1" x14ac:dyDescent="0.15">
      <c r="A41" s="72" t="s">
        <v>43</v>
      </c>
      <c r="B41" s="73"/>
      <c r="C41" s="73"/>
      <c r="D41" s="73"/>
      <c r="E41" s="73"/>
      <c r="F41" s="73"/>
      <c r="G41" s="73"/>
      <c r="H41" s="73"/>
      <c r="I41" s="73"/>
      <c r="J41" s="162"/>
      <c r="K41" s="75">
        <v>1</v>
      </c>
      <c r="L41" s="88">
        <v>2007</v>
      </c>
      <c r="M41" s="177">
        <v>1</v>
      </c>
      <c r="N41" s="178">
        <v>4.3478260869565202E-2</v>
      </c>
      <c r="O41" s="172"/>
      <c r="P41" s="47"/>
    </row>
    <row r="42" spans="1:16" ht="13.75" customHeight="1" x14ac:dyDescent="0.15">
      <c r="A42" s="19" t="s">
        <v>44</v>
      </c>
      <c r="B42" s="174">
        <v>1</v>
      </c>
      <c r="C42" s="174">
        <v>3</v>
      </c>
      <c r="D42" s="173"/>
      <c r="E42" s="173"/>
      <c r="F42" s="173"/>
      <c r="G42" s="173"/>
      <c r="H42" s="174">
        <v>2</v>
      </c>
      <c r="I42" s="173"/>
      <c r="J42" s="26">
        <f>SUM(B42:I42)</f>
        <v>6</v>
      </c>
      <c r="K42" s="23">
        <v>5</v>
      </c>
      <c r="L42" s="174">
        <v>2010</v>
      </c>
      <c r="M42" s="175">
        <v>8</v>
      </c>
      <c r="N42" s="176">
        <v>0.82608695652173902</v>
      </c>
      <c r="O42" s="47"/>
      <c r="P42" s="47"/>
    </row>
    <row r="43" spans="1:16" ht="13.75" customHeight="1" x14ac:dyDescent="0.15">
      <c r="A43" s="72" t="s">
        <v>45</v>
      </c>
      <c r="B43" s="73"/>
      <c r="C43" s="73"/>
      <c r="D43" s="88">
        <v>1</v>
      </c>
      <c r="E43" s="73"/>
      <c r="F43" s="73"/>
      <c r="G43" s="73"/>
      <c r="H43" s="73"/>
      <c r="I43" s="73"/>
      <c r="J43" s="74">
        <f>SUM(B43:I43)</f>
        <v>1</v>
      </c>
      <c r="K43" s="75">
        <v>11</v>
      </c>
      <c r="L43" s="88">
        <v>2011</v>
      </c>
      <c r="M43" s="177">
        <v>29</v>
      </c>
      <c r="N43" s="178">
        <v>2.7826086956521698</v>
      </c>
      <c r="O43" s="172"/>
      <c r="P43" s="47"/>
    </row>
    <row r="44" spans="1:16" ht="13.75" customHeight="1" x14ac:dyDescent="0.15">
      <c r="A44" s="19" t="s">
        <v>46</v>
      </c>
      <c r="B44" s="173"/>
      <c r="C44" s="173"/>
      <c r="D44" s="174">
        <v>1</v>
      </c>
      <c r="E44" s="174">
        <v>1</v>
      </c>
      <c r="F44" s="173"/>
      <c r="G44" s="173"/>
      <c r="H44" s="174">
        <v>1</v>
      </c>
      <c r="I44" s="173"/>
      <c r="J44" s="26">
        <f>SUM(B44:I44)</f>
        <v>3</v>
      </c>
      <c r="K44" s="23">
        <v>11</v>
      </c>
      <c r="L44" s="174">
        <v>1997</v>
      </c>
      <c r="M44" s="175">
        <v>35</v>
      </c>
      <c r="N44" s="176">
        <v>4.6956521739130404</v>
      </c>
      <c r="O44" s="47"/>
      <c r="P44" s="47"/>
    </row>
    <row r="45" spans="1:16" ht="13.75" customHeight="1" x14ac:dyDescent="0.15">
      <c r="A45" s="72" t="s">
        <v>48</v>
      </c>
      <c r="B45" s="88">
        <v>3</v>
      </c>
      <c r="C45" s="88">
        <v>1</v>
      </c>
      <c r="D45" s="73"/>
      <c r="E45" s="73"/>
      <c r="F45" s="73"/>
      <c r="G45" s="73"/>
      <c r="H45" s="73"/>
      <c r="I45" s="88">
        <v>1</v>
      </c>
      <c r="J45" s="74">
        <f>SUM(B45:I45)</f>
        <v>5</v>
      </c>
      <c r="K45" s="75">
        <v>14</v>
      </c>
      <c r="L45" s="88">
        <v>2010</v>
      </c>
      <c r="M45" s="177">
        <v>36</v>
      </c>
      <c r="N45" s="178">
        <v>4.6956521739130404</v>
      </c>
      <c r="O45" s="172"/>
      <c r="P45" s="47"/>
    </row>
    <row r="46" spans="1:16" ht="13.75" customHeight="1" x14ac:dyDescent="0.15">
      <c r="A46" s="19" t="s">
        <v>49</v>
      </c>
      <c r="B46" s="173"/>
      <c r="C46" s="173"/>
      <c r="D46" s="173"/>
      <c r="E46" s="173"/>
      <c r="F46" s="173"/>
      <c r="G46" s="173"/>
      <c r="H46" s="173"/>
      <c r="I46" s="173"/>
      <c r="J46" s="24"/>
      <c r="K46" s="23">
        <v>2</v>
      </c>
      <c r="L46" s="174">
        <v>1983</v>
      </c>
      <c r="M46" s="175">
        <v>17</v>
      </c>
      <c r="N46" s="176">
        <v>0.52173913043478304</v>
      </c>
      <c r="O46" s="47"/>
      <c r="P46" s="47"/>
    </row>
    <row r="47" spans="1:16" ht="13.75" customHeight="1" x14ac:dyDescent="0.15">
      <c r="A47" s="72" t="s">
        <v>50</v>
      </c>
      <c r="B47" s="73"/>
      <c r="C47" s="73"/>
      <c r="D47" s="73"/>
      <c r="E47" s="73"/>
      <c r="F47" s="73"/>
      <c r="G47" s="73"/>
      <c r="H47" s="73"/>
      <c r="I47" s="73"/>
      <c r="J47" s="162"/>
      <c r="K47" s="75">
        <v>1</v>
      </c>
      <c r="L47" s="76" t="s">
        <v>383</v>
      </c>
      <c r="M47" s="177">
        <v>7</v>
      </c>
      <c r="N47" s="178">
        <v>0.217391304347826</v>
      </c>
      <c r="O47" s="172"/>
      <c r="P47" s="47"/>
    </row>
    <row r="48" spans="1:16" ht="13.75" customHeight="1" x14ac:dyDescent="0.15">
      <c r="A48" s="19" t="s">
        <v>51</v>
      </c>
      <c r="B48" s="174">
        <v>7</v>
      </c>
      <c r="C48" s="174">
        <v>3</v>
      </c>
      <c r="D48" s="174">
        <v>4</v>
      </c>
      <c r="E48" s="174">
        <v>4</v>
      </c>
      <c r="F48" s="174">
        <v>8</v>
      </c>
      <c r="G48" s="174">
        <v>9</v>
      </c>
      <c r="H48" s="174">
        <v>8</v>
      </c>
      <c r="I48" s="173"/>
      <c r="J48" s="26">
        <f>SUM(B48:I48)</f>
        <v>43</v>
      </c>
      <c r="K48" s="23">
        <v>77</v>
      </c>
      <c r="L48" s="174">
        <v>2011</v>
      </c>
      <c r="M48" s="175">
        <v>61</v>
      </c>
      <c r="N48" s="176">
        <v>46.347826086956502</v>
      </c>
      <c r="O48" s="47"/>
      <c r="P48" s="47"/>
    </row>
    <row r="49" spans="1:16" ht="13.75" customHeight="1" x14ac:dyDescent="0.15">
      <c r="A49" s="72" t="s">
        <v>52</v>
      </c>
      <c r="B49" s="73"/>
      <c r="C49" s="88">
        <v>1</v>
      </c>
      <c r="D49" s="88">
        <v>2</v>
      </c>
      <c r="E49" s="88">
        <v>1</v>
      </c>
      <c r="F49" s="73"/>
      <c r="G49" s="73"/>
      <c r="H49" s="88">
        <v>1</v>
      </c>
      <c r="I49" s="73"/>
      <c r="J49" s="74">
        <f>SUM(B49:I49)</f>
        <v>5</v>
      </c>
      <c r="K49" s="75">
        <v>23</v>
      </c>
      <c r="L49" s="88">
        <v>1989</v>
      </c>
      <c r="M49" s="177">
        <v>56</v>
      </c>
      <c r="N49" s="178">
        <v>9.9565217391304408</v>
      </c>
      <c r="O49" s="172"/>
      <c r="P49" s="47"/>
    </row>
    <row r="50" spans="1:16" ht="13.75" customHeight="1" x14ac:dyDescent="0.15">
      <c r="A50" s="19" t="s">
        <v>85</v>
      </c>
      <c r="B50" s="174">
        <v>1</v>
      </c>
      <c r="C50" s="174">
        <v>1</v>
      </c>
      <c r="D50" s="173"/>
      <c r="E50" s="173"/>
      <c r="F50" s="174">
        <v>1</v>
      </c>
      <c r="G50" s="173"/>
      <c r="H50" s="174">
        <v>1</v>
      </c>
      <c r="I50" s="173"/>
      <c r="J50" s="26">
        <f>SUM(B50:I50)</f>
        <v>4</v>
      </c>
      <c r="K50" s="23">
        <v>37</v>
      </c>
      <c r="L50" s="174">
        <v>1991</v>
      </c>
      <c r="M50" s="175">
        <v>53</v>
      </c>
      <c r="N50" s="176">
        <v>10.304347826087</v>
      </c>
      <c r="O50" s="47"/>
      <c r="P50" s="47"/>
    </row>
    <row r="51" spans="1:16" ht="13.75" customHeight="1" x14ac:dyDescent="0.15">
      <c r="A51" s="72" t="s">
        <v>86</v>
      </c>
      <c r="B51" s="73"/>
      <c r="C51" s="73"/>
      <c r="D51" s="73"/>
      <c r="E51" s="73"/>
      <c r="F51" s="73"/>
      <c r="G51" s="73"/>
      <c r="H51" s="88">
        <v>1</v>
      </c>
      <c r="I51" s="73"/>
      <c r="J51" s="74">
        <f>SUM(B51:I51)</f>
        <v>1</v>
      </c>
      <c r="K51" s="75">
        <v>1</v>
      </c>
      <c r="L51" s="76" t="s">
        <v>384</v>
      </c>
      <c r="M51" s="177">
        <v>8</v>
      </c>
      <c r="N51" s="178">
        <v>0.34782608695652201</v>
      </c>
      <c r="O51" s="172"/>
      <c r="P51" s="47"/>
    </row>
    <row r="52" spans="1:16" ht="13.75" customHeight="1" x14ac:dyDescent="0.15">
      <c r="A52" s="19" t="s">
        <v>87</v>
      </c>
      <c r="B52" s="173"/>
      <c r="C52" s="173"/>
      <c r="D52" s="173"/>
      <c r="E52" s="173"/>
      <c r="F52" s="173"/>
      <c r="G52" s="173"/>
      <c r="H52" s="173"/>
      <c r="I52" s="173"/>
      <c r="J52" s="29" t="s">
        <v>12</v>
      </c>
      <c r="K52" s="23">
        <v>1</v>
      </c>
      <c r="L52" s="167" t="s">
        <v>385</v>
      </c>
      <c r="M52" s="175">
        <v>2</v>
      </c>
      <c r="N52" s="176">
        <v>0</v>
      </c>
      <c r="O52" s="47"/>
      <c r="P52" s="47"/>
    </row>
    <row r="53" spans="1:16" ht="13.75" customHeight="1" x14ac:dyDescent="0.15">
      <c r="A53" s="72" t="s">
        <v>37</v>
      </c>
      <c r="B53" s="73"/>
      <c r="C53" s="73"/>
      <c r="D53" s="73"/>
      <c r="E53" s="73"/>
      <c r="F53" s="73"/>
      <c r="G53" s="73"/>
      <c r="H53" s="73"/>
      <c r="I53" s="73"/>
      <c r="J53" s="162"/>
      <c r="K53" s="75">
        <v>10</v>
      </c>
      <c r="L53" s="76" t="s">
        <v>386</v>
      </c>
      <c r="M53" s="177">
        <v>63</v>
      </c>
      <c r="N53" s="178">
        <v>3.3043478260869601</v>
      </c>
      <c r="O53" s="172"/>
      <c r="P53" s="47"/>
    </row>
    <row r="54" spans="1:16" ht="13.75" customHeight="1" x14ac:dyDescent="0.15">
      <c r="A54" s="19" t="s">
        <v>35</v>
      </c>
      <c r="B54" s="173"/>
      <c r="C54" s="173"/>
      <c r="D54" s="173"/>
      <c r="E54" s="173"/>
      <c r="F54" s="173"/>
      <c r="G54" s="173"/>
      <c r="H54" s="173"/>
      <c r="I54" s="173"/>
      <c r="J54" s="24"/>
      <c r="K54" s="23">
        <v>17</v>
      </c>
      <c r="L54" s="174">
        <v>2000</v>
      </c>
      <c r="M54" s="175">
        <v>2</v>
      </c>
      <c r="N54" s="176">
        <v>0.82608695652173902</v>
      </c>
      <c r="O54" s="47"/>
      <c r="P54" s="47"/>
    </row>
    <row r="55" spans="1:16" ht="13.75" customHeight="1" x14ac:dyDescent="0.15">
      <c r="A55" s="72" t="s">
        <v>36</v>
      </c>
      <c r="B55" s="73"/>
      <c r="C55" s="73"/>
      <c r="D55" s="73"/>
      <c r="E55" s="73"/>
      <c r="F55" s="73"/>
      <c r="G55" s="88">
        <v>3</v>
      </c>
      <c r="H55" s="73"/>
      <c r="I55" s="73"/>
      <c r="J55" s="74">
        <f>SUM(B55:I55)</f>
        <v>3</v>
      </c>
      <c r="K55" s="75">
        <v>35</v>
      </c>
      <c r="L55" s="88">
        <v>1946</v>
      </c>
      <c r="M55" s="177">
        <v>35</v>
      </c>
      <c r="N55" s="178">
        <v>1.0434782608695701</v>
      </c>
      <c r="O55" s="172"/>
      <c r="P55" s="47"/>
    </row>
    <row r="56" spans="1:16" ht="13.75" customHeight="1" x14ac:dyDescent="0.15">
      <c r="A56" s="19" t="s">
        <v>38</v>
      </c>
      <c r="B56" s="173"/>
      <c r="C56" s="174">
        <v>5</v>
      </c>
      <c r="D56" s="173"/>
      <c r="E56" s="173"/>
      <c r="F56" s="173"/>
      <c r="G56" s="174">
        <v>1</v>
      </c>
      <c r="H56" s="173"/>
      <c r="I56" s="173"/>
      <c r="J56" s="26">
        <f>SUM(B56:I56)</f>
        <v>6</v>
      </c>
      <c r="K56" s="23">
        <v>124</v>
      </c>
      <c r="L56" s="174">
        <v>2010</v>
      </c>
      <c r="M56" s="175">
        <v>21</v>
      </c>
      <c r="N56" s="176">
        <v>25.652173913043502</v>
      </c>
      <c r="O56" s="47"/>
      <c r="P56" s="47"/>
    </row>
    <row r="57" spans="1:16" ht="13.75" customHeight="1" x14ac:dyDescent="0.15">
      <c r="A57" s="72" t="s">
        <v>68</v>
      </c>
      <c r="B57" s="88">
        <v>53</v>
      </c>
      <c r="C57" s="88">
        <v>45</v>
      </c>
      <c r="D57" s="88">
        <v>25</v>
      </c>
      <c r="E57" s="88">
        <v>77</v>
      </c>
      <c r="F57" s="88">
        <v>67</v>
      </c>
      <c r="G57" s="88">
        <v>57</v>
      </c>
      <c r="H57" s="88">
        <v>170</v>
      </c>
      <c r="I57" s="73"/>
      <c r="J57" s="74">
        <f>SUM(B57:I57)</f>
        <v>494</v>
      </c>
      <c r="K57" s="75">
        <v>1139</v>
      </c>
      <c r="L57" s="88">
        <v>1999</v>
      </c>
      <c r="M57" s="177">
        <v>51</v>
      </c>
      <c r="N57" s="178">
        <v>468.26086956521698</v>
      </c>
      <c r="O57" s="172"/>
      <c r="P57" s="47"/>
    </row>
    <row r="58" spans="1:16" ht="13.75" customHeight="1" x14ac:dyDescent="0.15">
      <c r="A58" s="19" t="s">
        <v>69</v>
      </c>
      <c r="B58" s="174">
        <v>2</v>
      </c>
      <c r="C58" s="174">
        <v>95</v>
      </c>
      <c r="D58" s="174">
        <v>39</v>
      </c>
      <c r="E58" s="174">
        <v>7</v>
      </c>
      <c r="F58" s="174">
        <v>5</v>
      </c>
      <c r="G58" s="174">
        <v>6</v>
      </c>
      <c r="H58" s="174">
        <v>5</v>
      </c>
      <c r="I58" s="174">
        <v>6</v>
      </c>
      <c r="J58" s="26">
        <f>SUM(B58:I58)</f>
        <v>165</v>
      </c>
      <c r="K58" s="23">
        <v>762</v>
      </c>
      <c r="L58" s="167" t="s">
        <v>387</v>
      </c>
      <c r="M58" s="175">
        <v>53</v>
      </c>
      <c r="N58" s="176">
        <v>475.43478260869603</v>
      </c>
      <c r="O58" s="47"/>
      <c r="P58" s="47"/>
    </row>
    <row r="59" spans="1:16" ht="13.75" customHeight="1" x14ac:dyDescent="0.15">
      <c r="A59" s="72" t="s">
        <v>75</v>
      </c>
      <c r="B59" s="73"/>
      <c r="C59" s="73"/>
      <c r="D59" s="73"/>
      <c r="E59" s="73"/>
      <c r="F59" s="73"/>
      <c r="G59" s="73"/>
      <c r="H59" s="73"/>
      <c r="I59" s="73"/>
      <c r="J59" s="162"/>
      <c r="K59" s="75">
        <v>1</v>
      </c>
      <c r="L59" s="76" t="s">
        <v>388</v>
      </c>
      <c r="M59" s="177">
        <v>6</v>
      </c>
      <c r="N59" s="178">
        <v>0.13043478260869601</v>
      </c>
      <c r="O59" s="172"/>
      <c r="P59" s="47"/>
    </row>
    <row r="60" spans="1:16" ht="13.75" customHeight="1" x14ac:dyDescent="0.15">
      <c r="A60" s="19" t="s">
        <v>74</v>
      </c>
      <c r="B60" s="173"/>
      <c r="C60" s="173"/>
      <c r="D60" s="173"/>
      <c r="E60" s="173"/>
      <c r="F60" s="173"/>
      <c r="G60" s="173"/>
      <c r="H60" s="173"/>
      <c r="I60" s="173"/>
      <c r="J60" s="24"/>
      <c r="K60" s="23">
        <v>4</v>
      </c>
      <c r="L60" s="174">
        <v>1993</v>
      </c>
      <c r="M60" s="175">
        <v>13</v>
      </c>
      <c r="N60" s="176">
        <v>0.73913043478260898</v>
      </c>
      <c r="O60" s="47"/>
      <c r="P60" s="47"/>
    </row>
    <row r="61" spans="1:16" ht="13.75" customHeight="1" x14ac:dyDescent="0.15">
      <c r="A61" s="72" t="s">
        <v>71</v>
      </c>
      <c r="B61" s="88">
        <v>1</v>
      </c>
      <c r="C61" s="88">
        <v>2</v>
      </c>
      <c r="D61" s="88">
        <v>1</v>
      </c>
      <c r="E61" s="73"/>
      <c r="F61" s="73"/>
      <c r="G61" s="88">
        <v>1</v>
      </c>
      <c r="H61" s="73"/>
      <c r="I61" s="73"/>
      <c r="J61" s="74">
        <f>SUM(B61:I61)</f>
        <v>5</v>
      </c>
      <c r="K61" s="75">
        <v>10</v>
      </c>
      <c r="L61" s="88">
        <v>1993</v>
      </c>
      <c r="M61" s="177">
        <v>41</v>
      </c>
      <c r="N61" s="178">
        <v>3.8260869565217401</v>
      </c>
      <c r="O61" s="172"/>
      <c r="P61" s="47"/>
    </row>
    <row r="62" spans="1:16" ht="13.75" customHeight="1" x14ac:dyDescent="0.15">
      <c r="A62" s="19" t="s">
        <v>73</v>
      </c>
      <c r="B62" s="173"/>
      <c r="C62" s="173"/>
      <c r="D62" s="173"/>
      <c r="E62" s="173"/>
      <c r="F62" s="173"/>
      <c r="G62" s="173"/>
      <c r="H62" s="173"/>
      <c r="I62" s="173"/>
      <c r="J62" s="24"/>
      <c r="K62" s="23">
        <v>1</v>
      </c>
      <c r="L62" s="174">
        <v>1995</v>
      </c>
      <c r="M62" s="175">
        <v>1</v>
      </c>
      <c r="N62" s="176">
        <v>4.3478260869565202E-2</v>
      </c>
      <c r="O62" s="47"/>
      <c r="P62" s="47"/>
    </row>
    <row r="63" spans="1:16" ht="13.75" customHeight="1" x14ac:dyDescent="0.15">
      <c r="A63" s="72" t="s">
        <v>70</v>
      </c>
      <c r="B63" s="88">
        <v>7</v>
      </c>
      <c r="C63" s="88">
        <v>1</v>
      </c>
      <c r="D63" s="73"/>
      <c r="E63" s="73"/>
      <c r="F63" s="73"/>
      <c r="G63" s="88">
        <v>5</v>
      </c>
      <c r="H63" s="88">
        <v>7</v>
      </c>
      <c r="I63" s="73"/>
      <c r="J63" s="74">
        <f>SUM(B63:I63)</f>
        <v>20</v>
      </c>
      <c r="K63" s="75">
        <v>28</v>
      </c>
      <c r="L63" s="88">
        <v>1993</v>
      </c>
      <c r="M63" s="177">
        <v>28</v>
      </c>
      <c r="N63" s="178">
        <v>10.521739130434799</v>
      </c>
      <c r="O63" s="172"/>
      <c r="P63" s="47"/>
    </row>
    <row r="64" spans="1:16" ht="13.75" customHeight="1" x14ac:dyDescent="0.15">
      <c r="A64" s="19" t="s">
        <v>76</v>
      </c>
      <c r="B64" s="173"/>
      <c r="C64" s="173"/>
      <c r="D64" s="173"/>
      <c r="E64" s="173"/>
      <c r="F64" s="173"/>
      <c r="G64" s="173"/>
      <c r="H64" s="173"/>
      <c r="I64" s="173"/>
      <c r="J64" s="24"/>
      <c r="K64" s="23">
        <v>1</v>
      </c>
      <c r="L64" s="167" t="s">
        <v>389</v>
      </c>
      <c r="M64" s="180">
        <v>2</v>
      </c>
      <c r="N64" s="181">
        <v>0</v>
      </c>
      <c r="O64" s="47"/>
      <c r="P64" s="47"/>
    </row>
    <row r="65" spans="1:16" ht="13.75" customHeight="1" x14ac:dyDescent="0.15">
      <c r="A65" s="19" t="s">
        <v>72</v>
      </c>
      <c r="B65" s="173"/>
      <c r="C65" s="173"/>
      <c r="D65" s="173"/>
      <c r="E65" s="173"/>
      <c r="F65" s="173"/>
      <c r="G65" s="173"/>
      <c r="H65" s="173"/>
      <c r="I65" s="173"/>
      <c r="J65" s="24"/>
      <c r="K65" s="23">
        <v>5</v>
      </c>
      <c r="L65" s="174">
        <v>1949</v>
      </c>
      <c r="M65" s="182">
        <v>2</v>
      </c>
      <c r="N65" s="183">
        <v>0</v>
      </c>
      <c r="O65" s="47"/>
      <c r="P65" s="47"/>
    </row>
    <row r="66" spans="1:16" ht="13.75" customHeight="1" x14ac:dyDescent="0.15">
      <c r="A66" s="72" t="s">
        <v>77</v>
      </c>
      <c r="B66" s="73"/>
      <c r="C66" s="88">
        <v>2</v>
      </c>
      <c r="D66" s="73"/>
      <c r="E66" s="73"/>
      <c r="F66" s="73"/>
      <c r="G66" s="73"/>
      <c r="H66" s="88">
        <v>2</v>
      </c>
      <c r="I66" s="73"/>
      <c r="J66" s="74">
        <f>SUM(B66:I66)</f>
        <v>4</v>
      </c>
      <c r="K66" s="75">
        <v>11</v>
      </c>
      <c r="L66" s="88">
        <v>2010</v>
      </c>
      <c r="M66" s="177">
        <v>39</v>
      </c>
      <c r="N66" s="178">
        <v>3.3478260869565202</v>
      </c>
      <c r="O66" s="172"/>
      <c r="P66" s="47"/>
    </row>
    <row r="67" spans="1:16" ht="13.75" customHeight="1" x14ac:dyDescent="0.15">
      <c r="A67" s="19" t="s">
        <v>79</v>
      </c>
      <c r="B67" s="174">
        <v>1</v>
      </c>
      <c r="C67" s="174">
        <v>4</v>
      </c>
      <c r="D67" s="173"/>
      <c r="E67" s="174">
        <v>1</v>
      </c>
      <c r="F67" s="174">
        <v>1</v>
      </c>
      <c r="G67" s="174">
        <v>4</v>
      </c>
      <c r="H67" s="173"/>
      <c r="I67" s="174">
        <v>1</v>
      </c>
      <c r="J67" s="26">
        <f>SUM(B67:I67)</f>
        <v>12</v>
      </c>
      <c r="K67" s="23">
        <v>22</v>
      </c>
      <c r="L67" s="167" t="s">
        <v>390</v>
      </c>
      <c r="M67" s="175">
        <v>19</v>
      </c>
      <c r="N67" s="176">
        <v>6</v>
      </c>
      <c r="O67" s="47"/>
      <c r="P67" s="47"/>
    </row>
    <row r="68" spans="1:16" ht="13.75" customHeight="1" x14ac:dyDescent="0.15">
      <c r="A68" s="72" t="s">
        <v>83</v>
      </c>
      <c r="B68" s="73"/>
      <c r="C68" s="88">
        <v>1</v>
      </c>
      <c r="D68" s="73"/>
      <c r="E68" s="73"/>
      <c r="F68" s="73"/>
      <c r="G68" s="88">
        <v>1</v>
      </c>
      <c r="H68" s="73"/>
      <c r="I68" s="88">
        <v>2</v>
      </c>
      <c r="J68" s="74">
        <f>SUM(B68:I68)</f>
        <v>4</v>
      </c>
      <c r="K68" s="75">
        <v>12</v>
      </c>
      <c r="L68" s="88">
        <v>2007</v>
      </c>
      <c r="M68" s="177">
        <v>28</v>
      </c>
      <c r="N68" s="178">
        <v>2.52173913043478</v>
      </c>
      <c r="O68" s="172"/>
      <c r="P68" s="47"/>
    </row>
    <row r="69" spans="1:16" ht="13.75" customHeight="1" x14ac:dyDescent="0.15">
      <c r="A69" s="19" t="s">
        <v>78</v>
      </c>
      <c r="B69" s="173"/>
      <c r="C69" s="173"/>
      <c r="D69" s="173"/>
      <c r="E69" s="173"/>
      <c r="F69" s="173"/>
      <c r="G69" s="173"/>
      <c r="H69" s="173"/>
      <c r="I69" s="173"/>
      <c r="J69" s="24"/>
      <c r="K69" s="23">
        <v>1</v>
      </c>
      <c r="L69" s="167" t="s">
        <v>391</v>
      </c>
      <c r="M69" s="175">
        <v>3</v>
      </c>
      <c r="N69" s="176">
        <v>0.13043478260869601</v>
      </c>
      <c r="O69" s="47"/>
      <c r="P69" s="47"/>
    </row>
    <row r="70" spans="1:16" ht="13.75" customHeight="1" x14ac:dyDescent="0.15">
      <c r="A70" s="72" t="s">
        <v>80</v>
      </c>
      <c r="B70" s="73"/>
      <c r="C70" s="73"/>
      <c r="D70" s="73"/>
      <c r="E70" s="73"/>
      <c r="F70" s="73"/>
      <c r="G70" s="73"/>
      <c r="H70" s="73"/>
      <c r="I70" s="73"/>
      <c r="J70" s="162"/>
      <c r="K70" s="75">
        <v>1</v>
      </c>
      <c r="L70" s="88">
        <v>1989</v>
      </c>
      <c r="M70" s="177">
        <v>1</v>
      </c>
      <c r="N70" s="178">
        <v>4.3478260869565202E-2</v>
      </c>
      <c r="O70" s="172"/>
      <c r="P70" s="47"/>
    </row>
    <row r="71" spans="1:16" ht="13.75" customHeight="1" x14ac:dyDescent="0.15">
      <c r="A71" s="19" t="s">
        <v>81</v>
      </c>
      <c r="B71" s="174">
        <v>7</v>
      </c>
      <c r="C71" s="174">
        <v>9</v>
      </c>
      <c r="D71" s="174">
        <v>7</v>
      </c>
      <c r="E71" s="174">
        <v>4</v>
      </c>
      <c r="F71" s="174">
        <v>7</v>
      </c>
      <c r="G71" s="174">
        <v>14</v>
      </c>
      <c r="H71" s="173"/>
      <c r="I71" s="174">
        <v>16</v>
      </c>
      <c r="J71" s="26">
        <f>SUM(B71:I71)</f>
        <v>64</v>
      </c>
      <c r="K71" s="23">
        <v>110</v>
      </c>
      <c r="L71" s="174">
        <v>2010</v>
      </c>
      <c r="M71" s="175">
        <v>75</v>
      </c>
      <c r="N71" s="176">
        <v>62.6086956521739</v>
      </c>
      <c r="O71" s="47"/>
      <c r="P71" s="47"/>
    </row>
    <row r="72" spans="1:16" ht="13.75" customHeight="1" x14ac:dyDescent="0.15">
      <c r="A72" s="72" t="s">
        <v>82</v>
      </c>
      <c r="B72" s="88">
        <v>1</v>
      </c>
      <c r="C72" s="88">
        <v>5</v>
      </c>
      <c r="D72" s="88">
        <v>1</v>
      </c>
      <c r="E72" s="73"/>
      <c r="F72" s="88">
        <v>3</v>
      </c>
      <c r="G72" s="88">
        <v>8</v>
      </c>
      <c r="H72" s="73"/>
      <c r="I72" s="88">
        <v>2</v>
      </c>
      <c r="J72" s="74">
        <f>SUM(B72:I72)</f>
        <v>20</v>
      </c>
      <c r="K72" s="75">
        <v>25</v>
      </c>
      <c r="L72" s="76" t="s">
        <v>392</v>
      </c>
      <c r="M72" s="177">
        <v>64</v>
      </c>
      <c r="N72" s="178">
        <v>13.3478260869565</v>
      </c>
      <c r="O72" s="172"/>
      <c r="P72" s="47"/>
    </row>
    <row r="73" spans="1:16" ht="13.75" customHeight="1" x14ac:dyDescent="0.15">
      <c r="A73" s="19" t="s">
        <v>84</v>
      </c>
      <c r="B73" s="173"/>
      <c r="C73" s="174">
        <v>1</v>
      </c>
      <c r="D73" s="173"/>
      <c r="E73" s="173"/>
      <c r="F73" s="173"/>
      <c r="G73" s="174">
        <v>1</v>
      </c>
      <c r="H73" s="173"/>
      <c r="I73" s="173"/>
      <c r="J73" s="26">
        <f>SUM(B73:I73)</f>
        <v>2</v>
      </c>
      <c r="K73" s="23">
        <v>6</v>
      </c>
      <c r="L73" s="174">
        <v>2008</v>
      </c>
      <c r="M73" s="175">
        <v>21</v>
      </c>
      <c r="N73" s="176">
        <v>1.60869565217391</v>
      </c>
      <c r="O73" s="47"/>
      <c r="P73" s="47"/>
    </row>
    <row r="74" spans="1:16" ht="13.75" customHeight="1" x14ac:dyDescent="0.15">
      <c r="A74" s="72" t="s">
        <v>95</v>
      </c>
      <c r="B74" s="73"/>
      <c r="C74" s="88">
        <v>55</v>
      </c>
      <c r="D74" s="73"/>
      <c r="E74" s="73"/>
      <c r="F74" s="73"/>
      <c r="G74" s="88">
        <v>8</v>
      </c>
      <c r="H74" s="73"/>
      <c r="I74" s="73"/>
      <c r="J74" s="74">
        <f>SUM(B74:I74)</f>
        <v>63</v>
      </c>
      <c r="K74" s="75">
        <v>339</v>
      </c>
      <c r="L74" s="88">
        <v>2005</v>
      </c>
      <c r="M74" s="177">
        <v>40</v>
      </c>
      <c r="N74" s="178">
        <v>96.2173913043478</v>
      </c>
      <c r="O74" s="172"/>
      <c r="P74" s="47"/>
    </row>
    <row r="75" spans="1:16" ht="13.75" customHeight="1" x14ac:dyDescent="0.15">
      <c r="A75" s="19" t="s">
        <v>91</v>
      </c>
      <c r="B75" s="174">
        <v>20</v>
      </c>
      <c r="C75" s="174">
        <v>21</v>
      </c>
      <c r="D75" s="174">
        <v>5</v>
      </c>
      <c r="E75" s="174">
        <v>3</v>
      </c>
      <c r="F75" s="174">
        <v>17</v>
      </c>
      <c r="G75" s="174">
        <v>32</v>
      </c>
      <c r="H75" s="174">
        <v>9</v>
      </c>
      <c r="I75" s="174">
        <v>27</v>
      </c>
      <c r="J75" s="26">
        <f>SUM(B75:I75)</f>
        <v>134</v>
      </c>
      <c r="K75" s="23">
        <v>355</v>
      </c>
      <c r="L75" s="174">
        <v>2005</v>
      </c>
      <c r="M75" s="175">
        <v>72</v>
      </c>
      <c r="N75" s="176">
        <v>217.95652173913001</v>
      </c>
      <c r="O75" s="47"/>
      <c r="P75" s="47"/>
    </row>
    <row r="76" spans="1:16" ht="13.75" customHeight="1" x14ac:dyDescent="0.15">
      <c r="A76" s="72" t="s">
        <v>92</v>
      </c>
      <c r="B76" s="73"/>
      <c r="C76" s="73"/>
      <c r="D76" s="73"/>
      <c r="E76" s="73"/>
      <c r="F76" s="73"/>
      <c r="G76" s="73"/>
      <c r="H76" s="73"/>
      <c r="I76" s="73"/>
      <c r="J76" s="162"/>
      <c r="K76" s="75">
        <v>1</v>
      </c>
      <c r="L76" s="88">
        <v>1990</v>
      </c>
      <c r="M76" s="177">
        <v>1</v>
      </c>
      <c r="N76" s="178">
        <v>4.3478260869565202E-2</v>
      </c>
      <c r="O76" s="172"/>
      <c r="P76" s="47"/>
    </row>
    <row r="77" spans="1:16" ht="13.75" customHeight="1" x14ac:dyDescent="0.15">
      <c r="A77" s="19" t="s">
        <v>93</v>
      </c>
      <c r="B77" s="174">
        <v>357</v>
      </c>
      <c r="C77" s="174">
        <v>2550</v>
      </c>
      <c r="D77" s="174">
        <v>1400</v>
      </c>
      <c r="E77" s="174">
        <v>189</v>
      </c>
      <c r="F77" s="174">
        <v>107</v>
      </c>
      <c r="G77" s="174">
        <v>652</v>
      </c>
      <c r="H77" s="174">
        <v>80055</v>
      </c>
      <c r="I77" s="174">
        <v>810</v>
      </c>
      <c r="J77" s="26">
        <f>SUM(B77:I77)</f>
        <v>86120</v>
      </c>
      <c r="K77" s="23">
        <v>87087</v>
      </c>
      <c r="L77" s="174">
        <v>2011</v>
      </c>
      <c r="M77" s="180">
        <v>66</v>
      </c>
      <c r="N77" s="181">
        <v>18648.217391304301</v>
      </c>
      <c r="O77" s="47"/>
      <c r="P77" s="47"/>
    </row>
    <row r="78" spans="1:16" ht="13.75" customHeight="1" x14ac:dyDescent="0.15">
      <c r="A78" s="19" t="s">
        <v>94</v>
      </c>
      <c r="B78" s="173"/>
      <c r="C78" s="173"/>
      <c r="D78" s="173"/>
      <c r="E78" s="173"/>
      <c r="F78" s="173"/>
      <c r="G78" s="173"/>
      <c r="H78" s="173"/>
      <c r="I78" s="173"/>
      <c r="J78" s="24"/>
      <c r="K78" s="179" t="s">
        <v>12</v>
      </c>
      <c r="L78" s="174">
        <v>2010</v>
      </c>
      <c r="M78" s="182">
        <v>0</v>
      </c>
      <c r="N78" s="183">
        <v>0</v>
      </c>
      <c r="O78" s="47"/>
      <c r="P78" s="47"/>
    </row>
    <row r="79" spans="1:16" ht="13.75" customHeight="1" x14ac:dyDescent="0.15">
      <c r="A79" s="72" t="s">
        <v>98</v>
      </c>
      <c r="B79" s="73"/>
      <c r="C79" s="73"/>
      <c r="D79" s="73"/>
      <c r="E79" s="73"/>
      <c r="F79" s="73"/>
      <c r="G79" s="73"/>
      <c r="H79" s="73"/>
      <c r="I79" s="73"/>
      <c r="J79" s="162"/>
      <c r="K79" s="75">
        <v>3</v>
      </c>
      <c r="L79" s="88">
        <v>1993</v>
      </c>
      <c r="M79" s="177">
        <v>2</v>
      </c>
      <c r="N79" s="178">
        <v>0.13043478260869601</v>
      </c>
      <c r="O79" s="172"/>
      <c r="P79" s="47"/>
    </row>
    <row r="80" spans="1:16" ht="13.75" customHeight="1" x14ac:dyDescent="0.15">
      <c r="A80" s="19" t="s">
        <v>96</v>
      </c>
      <c r="B80" s="174">
        <v>54</v>
      </c>
      <c r="C80" s="174">
        <v>42</v>
      </c>
      <c r="D80" s="174">
        <v>41</v>
      </c>
      <c r="E80" s="174">
        <v>29</v>
      </c>
      <c r="F80" s="174">
        <v>57</v>
      </c>
      <c r="G80" s="174">
        <v>57</v>
      </c>
      <c r="H80" s="174">
        <v>16</v>
      </c>
      <c r="I80" s="174">
        <v>39</v>
      </c>
      <c r="J80" s="26">
        <f>SUM(B80:I80)</f>
        <v>335</v>
      </c>
      <c r="K80" s="23">
        <v>498</v>
      </c>
      <c r="L80" s="174">
        <v>1994</v>
      </c>
      <c r="M80" s="175">
        <v>76</v>
      </c>
      <c r="N80" s="176">
        <v>351.08695652173901</v>
      </c>
      <c r="O80" s="47"/>
      <c r="P80" s="47"/>
    </row>
    <row r="81" spans="1:16" ht="13.75" customHeight="1" x14ac:dyDescent="0.15">
      <c r="A81" s="72" t="s">
        <v>97</v>
      </c>
      <c r="B81" s="73"/>
      <c r="C81" s="73"/>
      <c r="D81" s="73"/>
      <c r="E81" s="73"/>
      <c r="F81" s="73"/>
      <c r="G81" s="73"/>
      <c r="H81" s="73"/>
      <c r="I81" s="73"/>
      <c r="J81" s="162"/>
      <c r="K81" s="75">
        <v>3</v>
      </c>
      <c r="L81" s="88">
        <v>1972</v>
      </c>
      <c r="M81" s="177">
        <v>2</v>
      </c>
      <c r="N81" s="178">
        <v>0</v>
      </c>
      <c r="O81" s="172"/>
      <c r="P81" s="47"/>
    </row>
    <row r="82" spans="1:16" ht="13.75" customHeight="1" x14ac:dyDescent="0.15">
      <c r="A82" s="19" t="s">
        <v>101</v>
      </c>
      <c r="B82" s="173"/>
      <c r="C82" s="174">
        <v>4</v>
      </c>
      <c r="D82" s="173"/>
      <c r="E82" s="173"/>
      <c r="F82" s="174">
        <v>1</v>
      </c>
      <c r="G82" s="174">
        <v>3</v>
      </c>
      <c r="H82" s="173"/>
      <c r="I82" s="173"/>
      <c r="J82" s="26">
        <f>SUM(B82:I82)</f>
        <v>8</v>
      </c>
      <c r="K82" s="23">
        <v>18</v>
      </c>
      <c r="L82" s="174">
        <v>1995</v>
      </c>
      <c r="M82" s="175">
        <v>56</v>
      </c>
      <c r="N82" s="176">
        <v>7.6956521739130404</v>
      </c>
      <c r="O82" s="47"/>
      <c r="P82" s="47"/>
    </row>
    <row r="83" spans="1:16" ht="13.75" customHeight="1" x14ac:dyDescent="0.15">
      <c r="A83" s="72" t="s">
        <v>100</v>
      </c>
      <c r="B83" s="88">
        <v>4</v>
      </c>
      <c r="C83" s="88">
        <v>8</v>
      </c>
      <c r="D83" s="88">
        <v>4</v>
      </c>
      <c r="E83" s="88">
        <v>3</v>
      </c>
      <c r="F83" s="88">
        <v>10</v>
      </c>
      <c r="G83" s="88">
        <v>4</v>
      </c>
      <c r="H83" s="88">
        <v>3</v>
      </c>
      <c r="I83" s="88">
        <v>12</v>
      </c>
      <c r="J83" s="74">
        <f>SUM(B83:I83)</f>
        <v>48</v>
      </c>
      <c r="K83" s="75">
        <v>99</v>
      </c>
      <c r="L83" s="88">
        <v>2010</v>
      </c>
      <c r="M83" s="177">
        <v>68</v>
      </c>
      <c r="N83" s="178">
        <v>45.956521739130402</v>
      </c>
      <c r="O83" s="172"/>
      <c r="P83" s="47"/>
    </row>
    <row r="84" spans="1:16" ht="13.75" customHeight="1" x14ac:dyDescent="0.15">
      <c r="A84" s="19" t="s">
        <v>99</v>
      </c>
      <c r="B84" s="174">
        <v>5</v>
      </c>
      <c r="C84" s="174">
        <v>1</v>
      </c>
      <c r="D84" s="174">
        <v>2</v>
      </c>
      <c r="E84" s="173"/>
      <c r="F84" s="173"/>
      <c r="G84" s="174">
        <v>2</v>
      </c>
      <c r="H84" s="173"/>
      <c r="I84" s="174">
        <v>9</v>
      </c>
      <c r="J84" s="26">
        <f>SUM(B84:I84)</f>
        <v>19</v>
      </c>
      <c r="K84" s="23">
        <v>58</v>
      </c>
      <c r="L84" s="174">
        <v>2003</v>
      </c>
      <c r="M84" s="175">
        <v>46</v>
      </c>
      <c r="N84" s="176">
        <v>18.173913043478301</v>
      </c>
      <c r="O84" s="47"/>
      <c r="P84" s="47"/>
    </row>
    <row r="85" spans="1:16" ht="13.75" customHeight="1" x14ac:dyDescent="0.15">
      <c r="A85" s="72" t="s">
        <v>104</v>
      </c>
      <c r="B85" s="73"/>
      <c r="C85" s="73"/>
      <c r="D85" s="73"/>
      <c r="E85" s="73"/>
      <c r="F85" s="73"/>
      <c r="G85" s="73"/>
      <c r="H85" s="73"/>
      <c r="I85" s="73"/>
      <c r="J85" s="162"/>
      <c r="K85" s="75">
        <v>1</v>
      </c>
      <c r="L85" s="88">
        <v>2005</v>
      </c>
      <c r="M85" s="177">
        <v>1</v>
      </c>
      <c r="N85" s="178">
        <v>4.3478260869565202E-2</v>
      </c>
      <c r="O85" s="172"/>
      <c r="P85" s="47"/>
    </row>
    <row r="86" spans="1:16" ht="13.75" customHeight="1" x14ac:dyDescent="0.15">
      <c r="A86" s="19" t="s">
        <v>103</v>
      </c>
      <c r="B86" s="173"/>
      <c r="C86" s="174">
        <v>1</v>
      </c>
      <c r="D86" s="173"/>
      <c r="E86" s="173"/>
      <c r="F86" s="173"/>
      <c r="G86" s="174">
        <v>1</v>
      </c>
      <c r="H86" s="173"/>
      <c r="I86" s="173"/>
      <c r="J86" s="26">
        <f>SUM(B86:I86)</f>
        <v>2</v>
      </c>
      <c r="K86" s="23">
        <v>4</v>
      </c>
      <c r="L86" s="167" t="s">
        <v>393</v>
      </c>
      <c r="M86" s="175">
        <v>31</v>
      </c>
      <c r="N86" s="176">
        <v>2.0434782608695699</v>
      </c>
      <c r="O86" s="47"/>
      <c r="P86" s="47"/>
    </row>
    <row r="87" spans="1:16" ht="13.75" customHeight="1" x14ac:dyDescent="0.15">
      <c r="A87" s="72" t="s">
        <v>105</v>
      </c>
      <c r="B87" s="73"/>
      <c r="C87" s="88">
        <v>3</v>
      </c>
      <c r="D87" s="73"/>
      <c r="E87" s="73"/>
      <c r="F87" s="73"/>
      <c r="G87" s="88">
        <v>1</v>
      </c>
      <c r="H87" s="73"/>
      <c r="I87" s="73"/>
      <c r="J87" s="74">
        <f>SUM(B87:I87)</f>
        <v>4</v>
      </c>
      <c r="K87" s="75">
        <v>1</v>
      </c>
      <c r="L87" s="76" t="s">
        <v>436</v>
      </c>
      <c r="M87" s="177">
        <v>7</v>
      </c>
      <c r="N87" s="178">
        <v>0.30434782608695699</v>
      </c>
      <c r="O87" s="172"/>
      <c r="P87" s="47"/>
    </row>
    <row r="88" spans="1:16" ht="13.75" customHeight="1" x14ac:dyDescent="0.15">
      <c r="A88" s="19" t="s">
        <v>106</v>
      </c>
      <c r="B88" s="173"/>
      <c r="C88" s="174">
        <v>4</v>
      </c>
      <c r="D88" s="173"/>
      <c r="E88" s="173"/>
      <c r="F88" s="174">
        <v>5</v>
      </c>
      <c r="G88" s="174">
        <v>2</v>
      </c>
      <c r="H88" s="173"/>
      <c r="I88" s="173"/>
      <c r="J88" s="26">
        <f>SUM(B88:I88)</f>
        <v>11</v>
      </c>
      <c r="K88" s="23">
        <v>103</v>
      </c>
      <c r="L88" s="174">
        <v>1943</v>
      </c>
      <c r="M88" s="175">
        <v>72</v>
      </c>
      <c r="N88" s="176">
        <v>21.565217391304301</v>
      </c>
      <c r="O88" s="47"/>
      <c r="P88" s="47"/>
    </row>
    <row r="89" spans="1:16" ht="13.75" customHeight="1" x14ac:dyDescent="0.15">
      <c r="A89" s="72" t="s">
        <v>107</v>
      </c>
      <c r="B89" s="73"/>
      <c r="C89" s="73"/>
      <c r="D89" s="73"/>
      <c r="E89" s="73"/>
      <c r="F89" s="73"/>
      <c r="G89" s="73"/>
      <c r="H89" s="73"/>
      <c r="I89" s="73"/>
      <c r="J89" s="162"/>
      <c r="K89" s="75">
        <v>2</v>
      </c>
      <c r="L89" s="76" t="s">
        <v>394</v>
      </c>
      <c r="M89" s="177">
        <v>7</v>
      </c>
      <c r="N89" s="178">
        <v>0.26086956521739102</v>
      </c>
      <c r="O89" s="172"/>
      <c r="P89" s="47"/>
    </row>
    <row r="90" spans="1:16" ht="13.75" customHeight="1" x14ac:dyDescent="0.15">
      <c r="A90" s="19" t="s">
        <v>108</v>
      </c>
      <c r="B90" s="173"/>
      <c r="C90" s="173"/>
      <c r="D90" s="173"/>
      <c r="E90" s="174">
        <v>5</v>
      </c>
      <c r="F90" s="173"/>
      <c r="G90" s="174">
        <v>1</v>
      </c>
      <c r="H90" s="173"/>
      <c r="I90" s="173"/>
      <c r="J90" s="26">
        <f>SUM(B90:I90)</f>
        <v>6</v>
      </c>
      <c r="K90" s="23">
        <v>6</v>
      </c>
      <c r="L90" s="174">
        <v>2006</v>
      </c>
      <c r="M90" s="175">
        <v>5</v>
      </c>
      <c r="N90" s="176">
        <v>0.86956521739130399</v>
      </c>
      <c r="O90" s="47"/>
      <c r="P90" s="47"/>
    </row>
    <row r="91" spans="1:16" ht="13.75" customHeight="1" x14ac:dyDescent="0.15">
      <c r="A91" s="72" t="s">
        <v>109</v>
      </c>
      <c r="B91" s="73"/>
      <c r="C91" s="73"/>
      <c r="D91" s="73"/>
      <c r="E91" s="73"/>
      <c r="F91" s="73"/>
      <c r="G91" s="73"/>
      <c r="H91" s="73"/>
      <c r="I91" s="73"/>
      <c r="J91" s="162"/>
      <c r="K91" s="75">
        <v>2</v>
      </c>
      <c r="L91" s="76" t="s">
        <v>395</v>
      </c>
      <c r="M91" s="177">
        <v>7</v>
      </c>
      <c r="N91" s="178">
        <v>0.39130434782608697</v>
      </c>
      <c r="O91" s="172"/>
      <c r="P91" s="47"/>
    </row>
    <row r="92" spans="1:16" ht="13.75" customHeight="1" x14ac:dyDescent="0.15">
      <c r="A92" s="19" t="s">
        <v>110</v>
      </c>
      <c r="B92" s="173"/>
      <c r="C92" s="173"/>
      <c r="D92" s="173"/>
      <c r="E92" s="173"/>
      <c r="F92" s="173"/>
      <c r="G92" s="173"/>
      <c r="H92" s="173"/>
      <c r="I92" s="173"/>
      <c r="J92" s="29" t="s">
        <v>12</v>
      </c>
      <c r="K92" s="23">
        <v>67</v>
      </c>
      <c r="L92" s="174">
        <v>2007</v>
      </c>
      <c r="M92" s="175">
        <v>30</v>
      </c>
      <c r="N92" s="176">
        <v>7.8695652173913002</v>
      </c>
      <c r="O92" s="47"/>
      <c r="P92" s="47"/>
    </row>
    <row r="93" spans="1:16" ht="13.75" customHeight="1" x14ac:dyDescent="0.15">
      <c r="A93" s="72" t="s">
        <v>90</v>
      </c>
      <c r="B93" s="88">
        <v>1</v>
      </c>
      <c r="C93" s="73"/>
      <c r="D93" s="73"/>
      <c r="E93" s="73"/>
      <c r="F93" s="73"/>
      <c r="G93" s="73"/>
      <c r="H93" s="88">
        <v>1</v>
      </c>
      <c r="I93" s="73"/>
      <c r="J93" s="74">
        <f>SUM(B93:I93)</f>
        <v>2</v>
      </c>
      <c r="K93" s="75">
        <v>9</v>
      </c>
      <c r="L93" s="88">
        <v>1995</v>
      </c>
      <c r="M93" s="177">
        <v>42</v>
      </c>
      <c r="N93" s="178">
        <v>2.6956521739130399</v>
      </c>
      <c r="O93" s="172"/>
      <c r="P93" s="47"/>
    </row>
    <row r="94" spans="1:16" ht="13.75" customHeight="1" x14ac:dyDescent="0.15">
      <c r="A94" s="72" t="s">
        <v>89</v>
      </c>
      <c r="B94" s="73"/>
      <c r="C94" s="73"/>
      <c r="D94" s="73"/>
      <c r="E94" s="73"/>
      <c r="F94" s="73"/>
      <c r="G94" s="73"/>
      <c r="H94" s="73"/>
      <c r="I94" s="73"/>
      <c r="J94" s="162"/>
      <c r="K94" s="75">
        <v>1</v>
      </c>
      <c r="L94" s="88">
        <v>1955</v>
      </c>
      <c r="M94" s="177">
        <v>1</v>
      </c>
      <c r="N94" s="178">
        <v>0</v>
      </c>
      <c r="O94" s="172"/>
      <c r="P94" s="47"/>
    </row>
    <row r="95" spans="1:16" ht="13.75" customHeight="1" x14ac:dyDescent="0.15">
      <c r="A95" s="19" t="s">
        <v>112</v>
      </c>
      <c r="B95" s="173"/>
      <c r="C95" s="173"/>
      <c r="D95" s="173"/>
      <c r="E95" s="173"/>
      <c r="F95" s="173"/>
      <c r="G95" s="173"/>
      <c r="H95" s="173"/>
      <c r="I95" s="173"/>
      <c r="J95" s="24"/>
      <c r="K95" s="23">
        <v>1</v>
      </c>
      <c r="L95" s="167" t="s">
        <v>396</v>
      </c>
      <c r="M95" s="175">
        <v>3</v>
      </c>
      <c r="N95" s="176">
        <v>8.6956521739130405E-2</v>
      </c>
      <c r="O95" s="47"/>
      <c r="P95" s="47"/>
    </row>
    <row r="96" spans="1:16" ht="13.75" customHeight="1" x14ac:dyDescent="0.15">
      <c r="A96" s="72" t="s">
        <v>111</v>
      </c>
      <c r="B96" s="73"/>
      <c r="C96" s="73"/>
      <c r="D96" s="73"/>
      <c r="E96" s="73"/>
      <c r="F96" s="73"/>
      <c r="G96" s="73"/>
      <c r="H96" s="73"/>
      <c r="I96" s="73"/>
      <c r="J96" s="162"/>
      <c r="K96" s="75">
        <v>1</v>
      </c>
      <c r="L96" s="76" t="s">
        <v>397</v>
      </c>
      <c r="M96" s="177">
        <v>2</v>
      </c>
      <c r="N96" s="178">
        <v>4.3478260869565202E-2</v>
      </c>
      <c r="O96" s="172"/>
      <c r="P96" s="47"/>
    </row>
    <row r="97" spans="1:16" ht="13.75" customHeight="1" x14ac:dyDescent="0.15">
      <c r="A97" s="19" t="s">
        <v>114</v>
      </c>
      <c r="B97" s="173"/>
      <c r="C97" s="173"/>
      <c r="D97" s="173"/>
      <c r="E97" s="173"/>
      <c r="F97" s="173"/>
      <c r="G97" s="173"/>
      <c r="H97" s="173"/>
      <c r="I97" s="173"/>
      <c r="J97" s="24"/>
      <c r="K97" s="23">
        <v>4</v>
      </c>
      <c r="L97" s="174">
        <v>2007</v>
      </c>
      <c r="M97" s="175">
        <v>2</v>
      </c>
      <c r="N97" s="176">
        <v>0.217391304347826</v>
      </c>
      <c r="O97" s="47"/>
      <c r="P97" s="47"/>
    </row>
    <row r="98" spans="1:16" ht="13.75" customHeight="1" x14ac:dyDescent="0.15">
      <c r="A98" s="72" t="s">
        <v>115</v>
      </c>
      <c r="B98" s="73"/>
      <c r="C98" s="88">
        <v>15</v>
      </c>
      <c r="D98" s="73"/>
      <c r="E98" s="73"/>
      <c r="F98" s="73"/>
      <c r="G98" s="73"/>
      <c r="H98" s="73"/>
      <c r="I98" s="73"/>
      <c r="J98" s="74">
        <f>SUM(B98:I98)</f>
        <v>15</v>
      </c>
      <c r="K98" s="75">
        <v>231</v>
      </c>
      <c r="L98" s="88">
        <v>2007</v>
      </c>
      <c r="M98" s="177">
        <v>36</v>
      </c>
      <c r="N98" s="178">
        <v>64.130434782608702</v>
      </c>
      <c r="O98" s="172"/>
      <c r="P98" s="47"/>
    </row>
    <row r="99" spans="1:16" ht="13.75" customHeight="1" x14ac:dyDescent="0.15">
      <c r="A99" s="19" t="s">
        <v>113</v>
      </c>
      <c r="B99" s="174">
        <v>394</v>
      </c>
      <c r="C99" s="174">
        <v>54</v>
      </c>
      <c r="D99" s="174">
        <v>396</v>
      </c>
      <c r="E99" s="174">
        <v>339</v>
      </c>
      <c r="F99" s="174">
        <v>313</v>
      </c>
      <c r="G99" s="174">
        <v>201</v>
      </c>
      <c r="H99" s="174">
        <v>472</v>
      </c>
      <c r="I99" s="174">
        <v>14</v>
      </c>
      <c r="J99" s="26">
        <f>SUM(B99:I99)</f>
        <v>2183</v>
      </c>
      <c r="K99" s="23">
        <v>4570</v>
      </c>
      <c r="L99" s="174">
        <v>1996</v>
      </c>
      <c r="M99" s="175">
        <v>75</v>
      </c>
      <c r="N99" s="176">
        <v>2293.04347826087</v>
      </c>
      <c r="O99" s="47"/>
      <c r="P99" s="47"/>
    </row>
    <row r="100" spans="1:16" ht="13.75" customHeight="1" x14ac:dyDescent="0.15">
      <c r="A100" s="72" t="s">
        <v>120</v>
      </c>
      <c r="B100" s="73"/>
      <c r="C100" s="73"/>
      <c r="D100" s="73"/>
      <c r="E100" s="73"/>
      <c r="F100" s="73"/>
      <c r="G100" s="73"/>
      <c r="H100" s="73"/>
      <c r="I100" s="73"/>
      <c r="J100" s="162"/>
      <c r="K100" s="75">
        <v>2</v>
      </c>
      <c r="L100" s="88">
        <v>2009</v>
      </c>
      <c r="M100" s="177">
        <v>3</v>
      </c>
      <c r="N100" s="178">
        <v>8.6956521739130405E-2</v>
      </c>
      <c r="O100" s="172"/>
      <c r="P100" s="47"/>
    </row>
    <row r="101" spans="1:16" ht="13.75" customHeight="1" x14ac:dyDescent="0.15">
      <c r="A101" s="19" t="s">
        <v>118</v>
      </c>
      <c r="B101" s="173"/>
      <c r="C101" s="173"/>
      <c r="D101" s="173"/>
      <c r="E101" s="173"/>
      <c r="F101" s="173"/>
      <c r="G101" s="173"/>
      <c r="H101" s="173"/>
      <c r="I101" s="173"/>
      <c r="J101" s="24"/>
      <c r="K101" s="23">
        <v>1</v>
      </c>
      <c r="L101" s="167" t="s">
        <v>398</v>
      </c>
      <c r="M101" s="180">
        <v>2</v>
      </c>
      <c r="N101" s="181">
        <v>8.6956521739130405E-2</v>
      </c>
      <c r="O101" s="47"/>
      <c r="P101" s="47"/>
    </row>
    <row r="102" spans="1:16" ht="13.75" customHeight="1" x14ac:dyDescent="0.15">
      <c r="A102" s="19" t="s">
        <v>119</v>
      </c>
      <c r="B102" s="173"/>
      <c r="C102" s="173"/>
      <c r="D102" s="173"/>
      <c r="E102" s="173"/>
      <c r="F102" s="173"/>
      <c r="G102" s="173"/>
      <c r="H102" s="173"/>
      <c r="I102" s="173"/>
      <c r="J102" s="24"/>
      <c r="K102" s="23">
        <v>1</v>
      </c>
      <c r="L102" s="174">
        <v>2010</v>
      </c>
      <c r="M102" s="182">
        <v>1</v>
      </c>
      <c r="N102" s="183">
        <v>4.3478260869565202E-2</v>
      </c>
      <c r="O102" s="47"/>
      <c r="P102" s="47"/>
    </row>
    <row r="103" spans="1:16" ht="13.75" customHeight="1" x14ac:dyDescent="0.15">
      <c r="A103" s="72" t="s">
        <v>133</v>
      </c>
      <c r="B103" s="88">
        <v>6</v>
      </c>
      <c r="C103" s="88">
        <v>22</v>
      </c>
      <c r="D103" s="88">
        <v>1</v>
      </c>
      <c r="E103" s="88">
        <v>2</v>
      </c>
      <c r="F103" s="88">
        <v>10</v>
      </c>
      <c r="G103" s="88">
        <v>49</v>
      </c>
      <c r="H103" s="88">
        <v>5</v>
      </c>
      <c r="I103" s="88">
        <v>5</v>
      </c>
      <c r="J103" s="74">
        <f>SUM(B103:I103)</f>
        <v>100</v>
      </c>
      <c r="K103" s="75">
        <v>151</v>
      </c>
      <c r="L103" s="88">
        <v>2007</v>
      </c>
      <c r="M103" s="177">
        <v>66</v>
      </c>
      <c r="N103" s="178">
        <v>100.347826086957</v>
      </c>
      <c r="O103" s="172"/>
      <c r="P103" s="47"/>
    </row>
    <row r="104" spans="1:16" ht="13.75" customHeight="1" x14ac:dyDescent="0.15">
      <c r="A104" s="19" t="s">
        <v>121</v>
      </c>
      <c r="B104" s="173"/>
      <c r="C104" s="173"/>
      <c r="D104" s="173"/>
      <c r="E104" s="173"/>
      <c r="F104" s="173"/>
      <c r="G104" s="173"/>
      <c r="H104" s="173"/>
      <c r="I104" s="173"/>
      <c r="J104" s="24"/>
      <c r="K104" s="23">
        <v>1</v>
      </c>
      <c r="L104" s="167" t="s">
        <v>399</v>
      </c>
      <c r="M104" s="175">
        <v>4</v>
      </c>
      <c r="N104" s="176">
        <v>0.173913043478261</v>
      </c>
      <c r="O104" s="47"/>
      <c r="P104" s="47"/>
    </row>
    <row r="105" spans="1:16" ht="13.75" customHeight="1" x14ac:dyDescent="0.15">
      <c r="A105" s="72" t="s">
        <v>126</v>
      </c>
      <c r="B105" s="73"/>
      <c r="C105" s="73"/>
      <c r="D105" s="73"/>
      <c r="E105" s="73"/>
      <c r="F105" s="73"/>
      <c r="G105" s="73"/>
      <c r="H105" s="73"/>
      <c r="I105" s="73"/>
      <c r="J105" s="162"/>
      <c r="K105" s="75">
        <v>2</v>
      </c>
      <c r="L105" s="76" t="s">
        <v>400</v>
      </c>
      <c r="M105" s="177">
        <v>2</v>
      </c>
      <c r="N105" s="178">
        <v>0.173913043478261</v>
      </c>
      <c r="O105" s="172"/>
      <c r="P105" s="47"/>
    </row>
    <row r="106" spans="1:16" ht="13.75" customHeight="1" x14ac:dyDescent="0.15">
      <c r="A106" s="19" t="s">
        <v>125</v>
      </c>
      <c r="B106" s="173"/>
      <c r="C106" s="173"/>
      <c r="D106" s="173"/>
      <c r="E106" s="173"/>
      <c r="F106" s="173"/>
      <c r="G106" s="173"/>
      <c r="H106" s="173"/>
      <c r="I106" s="173"/>
      <c r="J106" s="24"/>
      <c r="K106" s="23">
        <v>1</v>
      </c>
      <c r="L106" s="174">
        <v>1985</v>
      </c>
      <c r="M106" s="175">
        <v>1</v>
      </c>
      <c r="N106" s="176">
        <v>0</v>
      </c>
      <c r="O106" s="47"/>
      <c r="P106" s="47"/>
    </row>
    <row r="107" spans="1:16" ht="13.75" customHeight="1" x14ac:dyDescent="0.15">
      <c r="A107" s="72" t="s">
        <v>127</v>
      </c>
      <c r="B107" s="73"/>
      <c r="C107" s="88">
        <v>5</v>
      </c>
      <c r="D107" s="73"/>
      <c r="E107" s="73"/>
      <c r="F107" s="73"/>
      <c r="G107" s="88">
        <v>5</v>
      </c>
      <c r="H107" s="88">
        <v>2</v>
      </c>
      <c r="I107" s="88">
        <v>3</v>
      </c>
      <c r="J107" s="74">
        <f>SUM(B107:I107)</f>
        <v>15</v>
      </c>
      <c r="K107" s="75">
        <v>65</v>
      </c>
      <c r="L107" s="88">
        <v>1996</v>
      </c>
      <c r="M107" s="177">
        <v>62</v>
      </c>
      <c r="N107" s="178">
        <v>18.260869565217401</v>
      </c>
      <c r="O107" s="172"/>
      <c r="P107" s="47"/>
    </row>
    <row r="108" spans="1:16" ht="13.75" customHeight="1" x14ac:dyDescent="0.15">
      <c r="A108" s="19" t="s">
        <v>122</v>
      </c>
      <c r="B108" s="173"/>
      <c r="C108" s="174">
        <v>27</v>
      </c>
      <c r="D108" s="174">
        <v>6</v>
      </c>
      <c r="E108" s="174">
        <v>21</v>
      </c>
      <c r="F108" s="174">
        <v>98</v>
      </c>
      <c r="G108" s="174">
        <v>303</v>
      </c>
      <c r="H108" s="174">
        <v>44</v>
      </c>
      <c r="I108" s="173"/>
      <c r="J108" s="26">
        <f>SUM(B108:I108)</f>
        <v>499</v>
      </c>
      <c r="K108" s="23">
        <v>820</v>
      </c>
      <c r="L108" s="174">
        <v>1963</v>
      </c>
      <c r="M108" s="175">
        <v>76</v>
      </c>
      <c r="N108" s="176">
        <v>340.56521739130397</v>
      </c>
      <c r="O108" s="47"/>
      <c r="P108" s="47"/>
    </row>
    <row r="109" spans="1:16" ht="13.75" customHeight="1" x14ac:dyDescent="0.15">
      <c r="A109" s="72" t="s">
        <v>124</v>
      </c>
      <c r="B109" s="73"/>
      <c r="C109" s="73"/>
      <c r="D109" s="73"/>
      <c r="E109" s="73"/>
      <c r="F109" s="73"/>
      <c r="G109" s="73"/>
      <c r="H109" s="73"/>
      <c r="I109" s="73"/>
      <c r="J109" s="162"/>
      <c r="K109" s="75">
        <v>3</v>
      </c>
      <c r="L109" s="88">
        <v>2005</v>
      </c>
      <c r="M109" s="177">
        <v>11</v>
      </c>
      <c r="N109" s="178">
        <v>0.65217391304347805</v>
      </c>
      <c r="O109" s="172"/>
      <c r="P109" s="47"/>
    </row>
    <row r="110" spans="1:16" ht="13.75" customHeight="1" x14ac:dyDescent="0.15">
      <c r="A110" s="19" t="s">
        <v>123</v>
      </c>
      <c r="B110" s="173"/>
      <c r="C110" s="173"/>
      <c r="D110" s="173"/>
      <c r="E110" s="173"/>
      <c r="F110" s="173"/>
      <c r="G110" s="173"/>
      <c r="H110" s="173"/>
      <c r="I110" s="173"/>
      <c r="J110" s="24"/>
      <c r="K110" s="23">
        <v>2</v>
      </c>
      <c r="L110" s="174">
        <v>1995</v>
      </c>
      <c r="M110" s="175">
        <v>1</v>
      </c>
      <c r="N110" s="176">
        <v>8.6956521739130405E-2</v>
      </c>
      <c r="O110" s="47"/>
      <c r="P110" s="47"/>
    </row>
    <row r="111" spans="1:16" ht="13.75" customHeight="1" x14ac:dyDescent="0.15">
      <c r="A111" s="72" t="s">
        <v>132</v>
      </c>
      <c r="B111" s="88">
        <v>41</v>
      </c>
      <c r="C111" s="88">
        <v>39</v>
      </c>
      <c r="D111" s="88">
        <v>10</v>
      </c>
      <c r="E111" s="88">
        <v>56</v>
      </c>
      <c r="F111" s="88">
        <v>57</v>
      </c>
      <c r="G111" s="88">
        <v>355</v>
      </c>
      <c r="H111" s="88">
        <v>46</v>
      </c>
      <c r="I111" s="88">
        <v>24</v>
      </c>
      <c r="J111" s="74">
        <f>SUM(B111:I111)</f>
        <v>628</v>
      </c>
      <c r="K111" s="75">
        <v>1107</v>
      </c>
      <c r="L111" s="88">
        <v>2004</v>
      </c>
      <c r="M111" s="177">
        <v>71</v>
      </c>
      <c r="N111" s="178">
        <v>510.04347826087002</v>
      </c>
      <c r="O111" s="172"/>
      <c r="P111" s="47"/>
    </row>
    <row r="112" spans="1:16" ht="13.75" customHeight="1" x14ac:dyDescent="0.15">
      <c r="A112" s="19" t="s">
        <v>130</v>
      </c>
      <c r="B112" s="173"/>
      <c r="C112" s="173"/>
      <c r="D112" s="173"/>
      <c r="E112" s="173"/>
      <c r="F112" s="173"/>
      <c r="G112" s="173"/>
      <c r="H112" s="173"/>
      <c r="I112" s="173"/>
      <c r="J112" s="24"/>
      <c r="K112" s="23">
        <v>1</v>
      </c>
      <c r="L112" s="174">
        <v>1987</v>
      </c>
      <c r="M112" s="175">
        <v>1</v>
      </c>
      <c r="N112" s="176">
        <v>0</v>
      </c>
      <c r="O112" s="47"/>
      <c r="P112" s="47"/>
    </row>
    <row r="113" spans="1:16" ht="13.75" customHeight="1" x14ac:dyDescent="0.15">
      <c r="A113" s="72" t="s">
        <v>129</v>
      </c>
      <c r="B113" s="73"/>
      <c r="C113" s="88">
        <v>1</v>
      </c>
      <c r="D113" s="73"/>
      <c r="E113" s="73"/>
      <c r="F113" s="73"/>
      <c r="G113" s="88">
        <v>6</v>
      </c>
      <c r="H113" s="73"/>
      <c r="I113" s="73"/>
      <c r="J113" s="74">
        <f>SUM(B113:I113)</f>
        <v>7</v>
      </c>
      <c r="K113" s="75">
        <v>28</v>
      </c>
      <c r="L113" s="88">
        <v>2005</v>
      </c>
      <c r="M113" s="177">
        <v>36</v>
      </c>
      <c r="N113" s="178">
        <v>5.7391304347826102</v>
      </c>
      <c r="O113" s="172"/>
      <c r="P113" s="47"/>
    </row>
    <row r="114" spans="1:16" ht="13.75" customHeight="1" x14ac:dyDescent="0.15">
      <c r="A114" s="19" t="s">
        <v>131</v>
      </c>
      <c r="B114" s="173"/>
      <c r="C114" s="173"/>
      <c r="D114" s="173"/>
      <c r="E114" s="173"/>
      <c r="F114" s="173"/>
      <c r="G114" s="174">
        <v>1</v>
      </c>
      <c r="H114" s="173"/>
      <c r="I114" s="173"/>
      <c r="J114" s="26">
        <f>SUM(B114:I114)</f>
        <v>1</v>
      </c>
      <c r="K114" s="23">
        <v>1</v>
      </c>
      <c r="L114" s="167" t="s">
        <v>437</v>
      </c>
      <c r="M114" s="175">
        <v>3</v>
      </c>
      <c r="N114" s="176">
        <v>4.3478260869565202E-2</v>
      </c>
      <c r="O114" s="47"/>
      <c r="P114" s="47"/>
    </row>
    <row r="115" spans="1:16" ht="13.75" customHeight="1" x14ac:dyDescent="0.15">
      <c r="A115" s="72" t="s">
        <v>128</v>
      </c>
      <c r="B115" s="73"/>
      <c r="C115" s="88">
        <v>2</v>
      </c>
      <c r="D115" s="73"/>
      <c r="E115" s="73"/>
      <c r="F115" s="73"/>
      <c r="G115" s="88">
        <v>6</v>
      </c>
      <c r="H115" s="73"/>
      <c r="I115" s="73"/>
      <c r="J115" s="74">
        <f>SUM(B115:I115)</f>
        <v>8</v>
      </c>
      <c r="K115" s="75">
        <v>24</v>
      </c>
      <c r="L115" s="88">
        <v>2006</v>
      </c>
      <c r="M115" s="177">
        <v>29</v>
      </c>
      <c r="N115" s="178">
        <v>9.9130434782608692</v>
      </c>
      <c r="O115" s="172"/>
      <c r="P115" s="47"/>
    </row>
    <row r="116" spans="1:16" ht="13.75" customHeight="1" x14ac:dyDescent="0.15">
      <c r="A116" s="19" t="s">
        <v>116</v>
      </c>
      <c r="B116" s="173"/>
      <c r="C116" s="173"/>
      <c r="D116" s="173"/>
      <c r="E116" s="173"/>
      <c r="F116" s="173"/>
      <c r="G116" s="173"/>
      <c r="H116" s="173"/>
      <c r="I116" s="173"/>
      <c r="J116" s="24"/>
      <c r="K116" s="23">
        <v>11</v>
      </c>
      <c r="L116" s="174">
        <v>1997</v>
      </c>
      <c r="M116" s="175">
        <v>11</v>
      </c>
      <c r="N116" s="176">
        <v>1.3043478260869601</v>
      </c>
      <c r="O116" s="47"/>
      <c r="P116" s="47"/>
    </row>
    <row r="117" spans="1:16" ht="13.75" customHeight="1" x14ac:dyDescent="0.15">
      <c r="A117" s="72" t="s">
        <v>117</v>
      </c>
      <c r="B117" s="73"/>
      <c r="C117" s="73"/>
      <c r="D117" s="73"/>
      <c r="E117" s="73"/>
      <c r="F117" s="73"/>
      <c r="G117" s="88">
        <v>5</v>
      </c>
      <c r="H117" s="73"/>
      <c r="I117" s="73"/>
      <c r="J117" s="74">
        <f>SUM(B117:I117)</f>
        <v>5</v>
      </c>
      <c r="K117" s="75">
        <v>4934</v>
      </c>
      <c r="L117" s="88">
        <v>2008</v>
      </c>
      <c r="M117" s="177">
        <v>41</v>
      </c>
      <c r="N117" s="178">
        <v>863.304347826087</v>
      </c>
      <c r="O117" s="172"/>
      <c r="P117" s="47"/>
    </row>
    <row r="118" spans="1:16" ht="13.75" customHeight="1" x14ac:dyDescent="0.15">
      <c r="A118" s="19" t="s">
        <v>135</v>
      </c>
      <c r="B118" s="173"/>
      <c r="C118" s="173"/>
      <c r="D118" s="173"/>
      <c r="E118" s="173"/>
      <c r="F118" s="173"/>
      <c r="G118" s="173"/>
      <c r="H118" s="173"/>
      <c r="I118" s="173"/>
      <c r="J118" s="24"/>
      <c r="K118" s="23">
        <v>4</v>
      </c>
      <c r="L118" s="174">
        <v>1976</v>
      </c>
      <c r="M118" s="175">
        <v>6</v>
      </c>
      <c r="N118" s="176">
        <v>0.13043478260869601</v>
      </c>
      <c r="O118" s="47"/>
      <c r="P118" s="47"/>
    </row>
    <row r="119" spans="1:16" ht="13.75" customHeight="1" x14ac:dyDescent="0.15">
      <c r="A119" s="72" t="s">
        <v>134</v>
      </c>
      <c r="B119" s="73"/>
      <c r="C119" s="73"/>
      <c r="D119" s="73"/>
      <c r="E119" s="73"/>
      <c r="F119" s="73"/>
      <c r="G119" s="73"/>
      <c r="H119" s="73"/>
      <c r="I119" s="73"/>
      <c r="J119" s="163" t="s">
        <v>12</v>
      </c>
      <c r="K119" s="75">
        <v>10</v>
      </c>
      <c r="L119" s="88">
        <v>1994</v>
      </c>
      <c r="M119" s="177">
        <v>18</v>
      </c>
      <c r="N119" s="178">
        <v>2.1739130434782599</v>
      </c>
      <c r="O119" s="172"/>
      <c r="P119" s="47"/>
    </row>
    <row r="120" spans="1:16" ht="13.75" customHeight="1" x14ac:dyDescent="0.15">
      <c r="A120" s="19" t="s">
        <v>137</v>
      </c>
      <c r="B120" s="173"/>
      <c r="C120" s="173"/>
      <c r="D120" s="173"/>
      <c r="E120" s="173"/>
      <c r="F120" s="173"/>
      <c r="G120" s="173"/>
      <c r="H120" s="173"/>
      <c r="I120" s="173"/>
      <c r="J120" s="24"/>
      <c r="K120" s="23">
        <v>6</v>
      </c>
      <c r="L120" s="174">
        <v>2009</v>
      </c>
      <c r="M120" s="175">
        <v>5</v>
      </c>
      <c r="N120" s="176">
        <v>0.52173913043478304</v>
      </c>
      <c r="O120" s="47"/>
      <c r="P120" s="47"/>
    </row>
    <row r="121" spans="1:16" ht="13.75" customHeight="1" x14ac:dyDescent="0.15">
      <c r="A121" s="72" t="s">
        <v>139</v>
      </c>
      <c r="B121" s="73"/>
      <c r="C121" s="73"/>
      <c r="D121" s="88">
        <v>150</v>
      </c>
      <c r="E121" s="73"/>
      <c r="F121" s="73"/>
      <c r="G121" s="73"/>
      <c r="H121" s="73"/>
      <c r="I121" s="73"/>
      <c r="J121" s="74">
        <f>SUM(B121:I121)</f>
        <v>150</v>
      </c>
      <c r="K121" s="75">
        <v>350</v>
      </c>
      <c r="L121" s="88">
        <v>1999</v>
      </c>
      <c r="M121" s="177">
        <v>35</v>
      </c>
      <c r="N121" s="178">
        <v>54.826086956521699</v>
      </c>
      <c r="O121" s="172"/>
      <c r="P121" s="47"/>
    </row>
    <row r="122" spans="1:16" ht="13.75" customHeight="1" x14ac:dyDescent="0.15">
      <c r="A122" s="19" t="s">
        <v>138</v>
      </c>
      <c r="B122" s="173"/>
      <c r="C122" s="173"/>
      <c r="D122" s="173"/>
      <c r="E122" s="173"/>
      <c r="F122" s="173"/>
      <c r="G122" s="173"/>
      <c r="H122" s="173"/>
      <c r="I122" s="173"/>
      <c r="J122" s="29" t="s">
        <v>12</v>
      </c>
      <c r="K122" s="23">
        <v>2</v>
      </c>
      <c r="L122" s="174">
        <v>1991</v>
      </c>
      <c r="M122" s="175">
        <v>7</v>
      </c>
      <c r="N122" s="176">
        <v>0.26086956521739102</v>
      </c>
      <c r="O122" s="47"/>
      <c r="P122" s="47"/>
    </row>
    <row r="123" spans="1:16" ht="13.75" customHeight="1" x14ac:dyDescent="0.15">
      <c r="A123" s="72" t="s">
        <v>150</v>
      </c>
      <c r="B123" s="88">
        <v>104</v>
      </c>
      <c r="C123" s="88">
        <v>57</v>
      </c>
      <c r="D123" s="88">
        <v>80</v>
      </c>
      <c r="E123" s="88">
        <v>63</v>
      </c>
      <c r="F123" s="88">
        <v>86</v>
      </c>
      <c r="G123" s="88">
        <v>19</v>
      </c>
      <c r="H123" s="88">
        <v>55</v>
      </c>
      <c r="I123" s="88">
        <v>78</v>
      </c>
      <c r="J123" s="74">
        <f>SUM(B123:I123)</f>
        <v>542</v>
      </c>
      <c r="K123" s="75">
        <v>1600</v>
      </c>
      <c r="L123" s="88">
        <v>1943</v>
      </c>
      <c r="M123" s="177">
        <v>75</v>
      </c>
      <c r="N123" s="178">
        <v>683.08695652173901</v>
      </c>
      <c r="O123" s="172"/>
      <c r="P123" s="47"/>
    </row>
    <row r="124" spans="1:16" ht="13.75" customHeight="1" x14ac:dyDescent="0.15">
      <c r="A124" s="19" t="s">
        <v>147</v>
      </c>
      <c r="B124" s="173"/>
      <c r="C124" s="173"/>
      <c r="D124" s="173"/>
      <c r="E124" s="173"/>
      <c r="F124" s="173"/>
      <c r="G124" s="173"/>
      <c r="H124" s="173"/>
      <c r="I124" s="173"/>
      <c r="J124" s="29" t="s">
        <v>12</v>
      </c>
      <c r="K124" s="23">
        <v>144</v>
      </c>
      <c r="L124" s="174">
        <v>1999</v>
      </c>
      <c r="M124" s="175">
        <v>32</v>
      </c>
      <c r="N124" s="176">
        <v>12.6521739130435</v>
      </c>
      <c r="O124" s="47"/>
      <c r="P124" s="47"/>
    </row>
    <row r="125" spans="1:16" ht="13.75" customHeight="1" x14ac:dyDescent="0.15">
      <c r="A125" s="72" t="s">
        <v>148</v>
      </c>
      <c r="B125" s="88">
        <v>76</v>
      </c>
      <c r="C125" s="88">
        <v>33</v>
      </c>
      <c r="D125" s="88">
        <v>19</v>
      </c>
      <c r="E125" s="88">
        <v>37</v>
      </c>
      <c r="F125" s="88">
        <v>8</v>
      </c>
      <c r="G125" s="88">
        <v>14</v>
      </c>
      <c r="H125" s="88">
        <v>52</v>
      </c>
      <c r="I125" s="88">
        <v>49</v>
      </c>
      <c r="J125" s="74">
        <f>SUM(B125:I125)</f>
        <v>288</v>
      </c>
      <c r="K125" s="75">
        <v>542</v>
      </c>
      <c r="L125" s="88">
        <v>2005</v>
      </c>
      <c r="M125" s="177">
        <v>69</v>
      </c>
      <c r="N125" s="178">
        <v>290</v>
      </c>
      <c r="O125" s="172"/>
      <c r="P125" s="47"/>
    </row>
    <row r="126" spans="1:16" ht="13.75" customHeight="1" x14ac:dyDescent="0.15">
      <c r="A126" s="19" t="s">
        <v>143</v>
      </c>
      <c r="B126" s="173"/>
      <c r="C126" s="173"/>
      <c r="D126" s="173"/>
      <c r="E126" s="173"/>
      <c r="F126" s="173"/>
      <c r="G126" s="173"/>
      <c r="H126" s="173"/>
      <c r="I126" s="173"/>
      <c r="J126" s="24"/>
      <c r="K126" s="23">
        <v>18</v>
      </c>
      <c r="L126" s="174">
        <v>1990</v>
      </c>
      <c r="M126" s="175">
        <v>8</v>
      </c>
      <c r="N126" s="176">
        <v>0.82608695652173902</v>
      </c>
      <c r="O126" s="47"/>
      <c r="P126" s="47"/>
    </row>
    <row r="127" spans="1:16" ht="13.75" customHeight="1" x14ac:dyDescent="0.15">
      <c r="A127" s="72" t="s">
        <v>144</v>
      </c>
      <c r="B127" s="73"/>
      <c r="C127" s="73"/>
      <c r="D127" s="73"/>
      <c r="E127" s="73"/>
      <c r="F127" s="73"/>
      <c r="G127" s="88">
        <v>3</v>
      </c>
      <c r="H127" s="73"/>
      <c r="I127" s="73"/>
      <c r="J127" s="74">
        <f>SUM(B127:I127)</f>
        <v>3</v>
      </c>
      <c r="K127" s="75">
        <v>375</v>
      </c>
      <c r="L127" s="88">
        <v>2008</v>
      </c>
      <c r="M127" s="177">
        <v>12</v>
      </c>
      <c r="N127" s="178">
        <v>18.739130434782599</v>
      </c>
      <c r="O127" s="172"/>
      <c r="P127" s="47"/>
    </row>
    <row r="128" spans="1:16" ht="13.75" customHeight="1" x14ac:dyDescent="0.15">
      <c r="A128" s="19" t="s">
        <v>140</v>
      </c>
      <c r="B128" s="173"/>
      <c r="C128" s="173"/>
      <c r="D128" s="173"/>
      <c r="E128" s="173"/>
      <c r="F128" s="173"/>
      <c r="G128" s="173"/>
      <c r="H128" s="173"/>
      <c r="I128" s="173"/>
      <c r="J128" s="24"/>
      <c r="K128" s="23">
        <v>29</v>
      </c>
      <c r="L128" s="174">
        <v>1961</v>
      </c>
      <c r="M128" s="175">
        <v>12</v>
      </c>
      <c r="N128" s="176">
        <v>0.173913043478261</v>
      </c>
      <c r="O128" s="47"/>
      <c r="P128" s="47"/>
    </row>
    <row r="129" spans="1:16" ht="13.75" customHeight="1" x14ac:dyDescent="0.15">
      <c r="A129" s="72" t="s">
        <v>145</v>
      </c>
      <c r="B129" s="88">
        <v>24</v>
      </c>
      <c r="C129" s="88">
        <v>35</v>
      </c>
      <c r="D129" s="73"/>
      <c r="E129" s="88">
        <v>27</v>
      </c>
      <c r="F129" s="88">
        <v>75</v>
      </c>
      <c r="G129" s="88">
        <v>123</v>
      </c>
      <c r="H129" s="73"/>
      <c r="I129" s="73"/>
      <c r="J129" s="74">
        <f>SUM(B129:I129)</f>
        <v>284</v>
      </c>
      <c r="K129" s="75">
        <v>1032</v>
      </c>
      <c r="L129" s="88">
        <v>2007</v>
      </c>
      <c r="M129" s="177">
        <v>24</v>
      </c>
      <c r="N129" s="178">
        <v>72.913043478260903</v>
      </c>
      <c r="O129" s="172"/>
      <c r="P129" s="47"/>
    </row>
    <row r="130" spans="1:16" ht="13.75" customHeight="1" x14ac:dyDescent="0.15">
      <c r="A130" s="19" t="s">
        <v>146</v>
      </c>
      <c r="B130" s="173"/>
      <c r="C130" s="173"/>
      <c r="D130" s="173"/>
      <c r="E130" s="173"/>
      <c r="F130" s="173"/>
      <c r="G130" s="174">
        <v>1</v>
      </c>
      <c r="H130" s="173"/>
      <c r="I130" s="173"/>
      <c r="J130" s="26">
        <f>SUM(B130:I130)</f>
        <v>1</v>
      </c>
      <c r="K130" s="23">
        <v>8</v>
      </c>
      <c r="L130" s="174">
        <v>2007</v>
      </c>
      <c r="M130" s="175">
        <v>1</v>
      </c>
      <c r="N130" s="176">
        <v>0.34782608695652201</v>
      </c>
      <c r="O130" s="47"/>
      <c r="P130" s="47"/>
    </row>
    <row r="131" spans="1:16" ht="13.75" customHeight="1" x14ac:dyDescent="0.15">
      <c r="A131" s="72" t="s">
        <v>142</v>
      </c>
      <c r="B131" s="73"/>
      <c r="C131" s="73"/>
      <c r="D131" s="73"/>
      <c r="E131" s="73"/>
      <c r="F131" s="88">
        <v>2</v>
      </c>
      <c r="G131" s="88">
        <v>1</v>
      </c>
      <c r="H131" s="73"/>
      <c r="I131" s="73"/>
      <c r="J131" s="74">
        <f>SUM(B131:I131)</f>
        <v>3</v>
      </c>
      <c r="K131" s="75">
        <v>57</v>
      </c>
      <c r="L131" s="88">
        <v>1950</v>
      </c>
      <c r="M131" s="177">
        <v>32</v>
      </c>
      <c r="N131" s="178">
        <v>4.0434782608695699</v>
      </c>
      <c r="O131" s="172"/>
      <c r="P131" s="47"/>
    </row>
    <row r="132" spans="1:16" ht="13.75" customHeight="1" x14ac:dyDescent="0.15">
      <c r="A132" s="19" t="s">
        <v>141</v>
      </c>
      <c r="B132" s="174">
        <v>15</v>
      </c>
      <c r="C132" s="174">
        <v>4</v>
      </c>
      <c r="D132" s="174">
        <v>18</v>
      </c>
      <c r="E132" s="173"/>
      <c r="F132" s="173"/>
      <c r="G132" s="174">
        <v>35</v>
      </c>
      <c r="H132" s="173"/>
      <c r="I132" s="174">
        <v>4</v>
      </c>
      <c r="J132" s="26">
        <f>SUM(B132:I132)</f>
        <v>76</v>
      </c>
      <c r="K132" s="23">
        <v>1095</v>
      </c>
      <c r="L132" s="174">
        <v>1994</v>
      </c>
      <c r="M132" s="175">
        <v>28</v>
      </c>
      <c r="N132" s="176">
        <v>258.26086956521698</v>
      </c>
      <c r="O132" s="47"/>
      <c r="P132" s="47"/>
    </row>
    <row r="133" spans="1:16" ht="13.75" customHeight="1" x14ac:dyDescent="0.15">
      <c r="A133" s="72" t="s">
        <v>149</v>
      </c>
      <c r="B133" s="73"/>
      <c r="C133" s="73"/>
      <c r="D133" s="73"/>
      <c r="E133" s="73"/>
      <c r="F133" s="73"/>
      <c r="G133" s="73"/>
      <c r="H133" s="73"/>
      <c r="I133" s="73"/>
      <c r="J133" s="162"/>
      <c r="K133" s="75">
        <v>47</v>
      </c>
      <c r="L133" s="88">
        <v>1961</v>
      </c>
      <c r="M133" s="184">
        <v>23</v>
      </c>
      <c r="N133" s="178">
        <v>1.52173913043478</v>
      </c>
      <c r="O133" s="172"/>
      <c r="P133" s="47"/>
    </row>
    <row r="134" spans="1:16" ht="13.75" customHeight="1" x14ac:dyDescent="0.15">
      <c r="A134" s="12"/>
      <c r="B134" s="173"/>
      <c r="C134" s="173"/>
      <c r="D134" s="173"/>
      <c r="E134" s="173"/>
      <c r="F134" s="173"/>
      <c r="G134" s="173"/>
      <c r="H134" s="173"/>
      <c r="I134" s="173"/>
      <c r="J134" s="24"/>
      <c r="K134" s="28"/>
      <c r="L134" s="173"/>
      <c r="M134" s="12"/>
      <c r="N134" s="185"/>
      <c r="O134" s="47"/>
      <c r="P134" s="47"/>
    </row>
    <row r="135" spans="1:16" ht="13.75" customHeight="1" x14ac:dyDescent="0.15">
      <c r="A135" s="98" t="s">
        <v>159</v>
      </c>
      <c r="B135" s="99"/>
      <c r="C135" s="99"/>
      <c r="D135" s="99"/>
      <c r="E135" s="99"/>
      <c r="F135" s="99"/>
      <c r="G135" s="99"/>
      <c r="H135" s="99"/>
      <c r="I135" s="99"/>
      <c r="J135" s="206"/>
      <c r="K135" s="101">
        <v>2</v>
      </c>
      <c r="L135" s="102">
        <v>1990</v>
      </c>
      <c r="M135" s="186">
        <v>7</v>
      </c>
      <c r="N135" s="207">
        <v>0.26086956521739102</v>
      </c>
      <c r="O135" s="172"/>
      <c r="P135" s="47"/>
    </row>
    <row r="136" spans="1:16" ht="13.75" customHeight="1" x14ac:dyDescent="0.15">
      <c r="A136" s="19" t="s">
        <v>156</v>
      </c>
      <c r="B136" s="173"/>
      <c r="C136" s="173"/>
      <c r="D136" s="173"/>
      <c r="E136" s="173"/>
      <c r="F136" s="173"/>
      <c r="G136" s="173"/>
      <c r="H136" s="174">
        <v>1</v>
      </c>
      <c r="I136" s="173"/>
      <c r="J136" s="26">
        <f>SUM(B136:I136)</f>
        <v>1</v>
      </c>
      <c r="K136" s="23">
        <v>2</v>
      </c>
      <c r="L136" s="174">
        <v>1989</v>
      </c>
      <c r="M136" s="21">
        <v>3</v>
      </c>
      <c r="N136" s="185">
        <v>0.173913043478261</v>
      </c>
      <c r="O136" s="47"/>
      <c r="P136" s="47"/>
    </row>
    <row r="137" spans="1:16" ht="13.75" customHeight="1" x14ac:dyDescent="0.15">
      <c r="A137" s="107" t="s">
        <v>157</v>
      </c>
      <c r="B137" s="99"/>
      <c r="C137" s="99"/>
      <c r="D137" s="99"/>
      <c r="E137" s="99"/>
      <c r="F137" s="99"/>
      <c r="G137" s="99"/>
      <c r="H137" s="99"/>
      <c r="I137" s="102">
        <v>4</v>
      </c>
      <c r="J137" s="100">
        <f>SUM(B137:I137)</f>
        <v>4</v>
      </c>
      <c r="K137" s="101">
        <v>3</v>
      </c>
      <c r="L137" s="102">
        <v>1990</v>
      </c>
      <c r="M137" s="186">
        <v>3</v>
      </c>
      <c r="N137" s="207">
        <v>0.217391304347826</v>
      </c>
      <c r="O137" s="172"/>
      <c r="P137" s="47"/>
    </row>
    <row r="138" spans="1:16" ht="13.75" customHeight="1" x14ac:dyDescent="0.15">
      <c r="A138" s="19" t="s">
        <v>153</v>
      </c>
      <c r="B138" s="174">
        <v>3</v>
      </c>
      <c r="C138" s="173"/>
      <c r="D138" s="173"/>
      <c r="E138" s="173"/>
      <c r="F138" s="173"/>
      <c r="G138" s="173"/>
      <c r="H138" s="173"/>
      <c r="I138" s="173"/>
      <c r="J138" s="26">
        <f>SUM(B138:I138)</f>
        <v>3</v>
      </c>
      <c r="K138" s="23">
        <v>1500</v>
      </c>
      <c r="L138" s="174">
        <v>1976</v>
      </c>
      <c r="M138" s="21">
        <v>5</v>
      </c>
      <c r="N138" s="185">
        <v>4.1739130434782599</v>
      </c>
      <c r="O138" s="47"/>
      <c r="P138" s="47"/>
    </row>
    <row r="139" spans="1:16" ht="13.75" customHeight="1" x14ac:dyDescent="0.15">
      <c r="A139" s="107" t="s">
        <v>154</v>
      </c>
      <c r="B139" s="99"/>
      <c r="C139" s="99"/>
      <c r="D139" s="99"/>
      <c r="E139" s="99"/>
      <c r="F139" s="99"/>
      <c r="G139" s="99"/>
      <c r="H139" s="99"/>
      <c r="I139" s="99"/>
      <c r="J139" s="110"/>
      <c r="K139" s="101">
        <v>2</v>
      </c>
      <c r="L139" s="102">
        <v>1989</v>
      </c>
      <c r="M139" s="186">
        <v>1</v>
      </c>
      <c r="N139" s="207">
        <v>8.6956521739130405E-2</v>
      </c>
      <c r="O139" s="172"/>
      <c r="P139" s="47"/>
    </row>
    <row r="140" spans="1:16" ht="13.75" customHeight="1" x14ac:dyDescent="0.15">
      <c r="A140" s="19" t="s">
        <v>155</v>
      </c>
      <c r="B140" s="173"/>
      <c r="C140" s="173"/>
      <c r="D140" s="173"/>
      <c r="E140" s="173"/>
      <c r="F140" s="173"/>
      <c r="G140" s="173"/>
      <c r="H140" s="173"/>
      <c r="I140" s="173"/>
      <c r="J140" s="24"/>
      <c r="K140" s="23">
        <v>5</v>
      </c>
      <c r="L140" s="174">
        <v>1958</v>
      </c>
      <c r="M140" s="21">
        <v>1</v>
      </c>
      <c r="N140" s="185">
        <v>0</v>
      </c>
      <c r="O140" s="47"/>
      <c r="P140" s="47"/>
    </row>
    <row r="141" spans="1:16" ht="13.75" customHeight="1" x14ac:dyDescent="0.15">
      <c r="A141" s="107" t="s">
        <v>160</v>
      </c>
      <c r="B141" s="99"/>
      <c r="C141" s="99"/>
      <c r="D141" s="99"/>
      <c r="E141" s="99"/>
      <c r="F141" s="99"/>
      <c r="G141" s="99"/>
      <c r="H141" s="99"/>
      <c r="I141" s="99"/>
      <c r="J141" s="110"/>
      <c r="K141" s="208">
        <v>5</v>
      </c>
      <c r="L141" s="102">
        <v>1999</v>
      </c>
      <c r="M141" s="186">
        <v>1</v>
      </c>
      <c r="N141" s="207">
        <v>0.217391304347826</v>
      </c>
      <c r="O141" s="209"/>
      <c r="P141" s="190"/>
    </row>
    <row r="142" spans="1:16" ht="13.75" customHeight="1" x14ac:dyDescent="0.15">
      <c r="A142" s="19" t="s">
        <v>152</v>
      </c>
      <c r="B142" s="173"/>
      <c r="C142" s="173"/>
      <c r="D142" s="173"/>
      <c r="E142" s="173"/>
      <c r="F142" s="173"/>
      <c r="G142" s="173"/>
      <c r="H142" s="173"/>
      <c r="I142" s="173"/>
      <c r="J142" s="24"/>
      <c r="K142" s="179" t="s">
        <v>12</v>
      </c>
      <c r="L142" s="174">
        <v>2004</v>
      </c>
      <c r="M142" s="21">
        <v>0</v>
      </c>
      <c r="N142" s="210">
        <v>0</v>
      </c>
      <c r="O142" s="47"/>
      <c r="P142" s="47"/>
    </row>
    <row r="143" spans="1:16" ht="13.75" customHeight="1" x14ac:dyDescent="0.15">
      <c r="A143" s="107" t="s">
        <v>402</v>
      </c>
      <c r="B143" s="99"/>
      <c r="C143" s="99"/>
      <c r="D143" s="99"/>
      <c r="E143" s="99"/>
      <c r="F143" s="99"/>
      <c r="G143" s="99"/>
      <c r="H143" s="99"/>
      <c r="I143" s="99"/>
      <c r="J143" s="110"/>
      <c r="K143" s="101">
        <v>2</v>
      </c>
      <c r="L143" s="102">
        <v>2009</v>
      </c>
      <c r="M143" s="109"/>
      <c r="N143" s="109"/>
      <c r="O143" s="188"/>
      <c r="P143" s="47"/>
    </row>
    <row r="144" spans="1:16" ht="13.75" customHeight="1" x14ac:dyDescent="0.15">
      <c r="A144" s="107" t="s">
        <v>403</v>
      </c>
      <c r="B144" s="99"/>
      <c r="C144" s="99"/>
      <c r="D144" s="99"/>
      <c r="E144" s="99"/>
      <c r="F144" s="99"/>
      <c r="G144" s="99"/>
      <c r="H144" s="102">
        <v>1</v>
      </c>
      <c r="I144" s="99"/>
      <c r="J144" s="100">
        <f>SUM(B144:I144)</f>
        <v>1</v>
      </c>
      <c r="K144" s="108"/>
      <c r="L144" s="99"/>
      <c r="M144" s="109"/>
      <c r="N144" s="109"/>
      <c r="O144" s="188"/>
      <c r="P144" s="47"/>
    </row>
    <row r="145" spans="1:16" ht="13.75" customHeight="1" x14ac:dyDescent="0.15">
      <c r="A145" s="109"/>
      <c r="B145" s="99"/>
      <c r="C145" s="99"/>
      <c r="D145" s="99"/>
      <c r="E145" s="99"/>
      <c r="F145" s="99"/>
      <c r="G145" s="99"/>
      <c r="H145" s="99"/>
      <c r="I145" s="99"/>
      <c r="J145" s="110"/>
      <c r="K145" s="108"/>
      <c r="L145" s="99"/>
      <c r="M145" s="109"/>
      <c r="N145" s="109"/>
      <c r="O145" s="188"/>
      <c r="P145" s="47"/>
    </row>
    <row r="146" spans="1:16" ht="13.75" customHeight="1" x14ac:dyDescent="0.15">
      <c r="A146" s="109"/>
      <c r="B146" s="99"/>
      <c r="C146" s="99"/>
      <c r="D146" s="99"/>
      <c r="E146" s="99"/>
      <c r="F146" s="99"/>
      <c r="G146" s="99"/>
      <c r="H146" s="99"/>
      <c r="I146" s="99"/>
      <c r="J146" s="110"/>
      <c r="K146" s="108"/>
      <c r="L146" s="99"/>
      <c r="M146" s="109"/>
      <c r="N146" s="109"/>
      <c r="O146" s="188"/>
      <c r="P146" s="47"/>
    </row>
    <row r="147" spans="1:16" ht="13.75" customHeight="1" x14ac:dyDescent="0.15">
      <c r="A147" s="12"/>
      <c r="B147" s="173"/>
      <c r="C147" s="173"/>
      <c r="D147" s="173"/>
      <c r="E147" s="173"/>
      <c r="F147" s="173"/>
      <c r="G147" s="173"/>
      <c r="H147" s="173"/>
      <c r="I147" s="173"/>
      <c r="J147" s="24"/>
      <c r="K147" s="28"/>
      <c r="L147" s="173"/>
      <c r="M147" s="12"/>
      <c r="N147" s="12"/>
      <c r="O147" s="188"/>
      <c r="P147" s="47"/>
    </row>
    <row r="148" spans="1:16" ht="13.75" customHeight="1" x14ac:dyDescent="0.15">
      <c r="A148" s="113" t="s">
        <v>161</v>
      </c>
      <c r="B148" s="114">
        <f t="shared" ref="B148:J148" si="0">SUM(B2:B147)</f>
        <v>1414</v>
      </c>
      <c r="C148" s="114">
        <f t="shared" si="0"/>
        <v>4876</v>
      </c>
      <c r="D148" s="114">
        <f t="shared" si="0"/>
        <v>2515</v>
      </c>
      <c r="E148" s="114">
        <f t="shared" si="0"/>
        <v>1010</v>
      </c>
      <c r="F148" s="114">
        <f t="shared" si="0"/>
        <v>964</v>
      </c>
      <c r="G148" s="114">
        <f t="shared" si="0"/>
        <v>6316</v>
      </c>
      <c r="H148" s="114">
        <f t="shared" si="0"/>
        <v>81617</v>
      </c>
      <c r="I148" s="114">
        <f t="shared" si="0"/>
        <v>1268</v>
      </c>
      <c r="J148" s="115">
        <f t="shared" si="0"/>
        <v>99980</v>
      </c>
      <c r="K148" s="116">
        <v>106539</v>
      </c>
      <c r="L148" s="114">
        <v>2011</v>
      </c>
      <c r="M148" s="191">
        <v>78</v>
      </c>
      <c r="N148" s="191">
        <v>27588.2</v>
      </c>
      <c r="O148" s="188"/>
      <c r="P148" s="47"/>
    </row>
    <row r="149" spans="1:16" ht="13.75" customHeight="1" x14ac:dyDescent="0.15">
      <c r="A149" s="12"/>
      <c r="B149" s="173"/>
      <c r="C149" s="173"/>
      <c r="D149" s="173"/>
      <c r="E149" s="173"/>
      <c r="F149" s="173"/>
      <c r="G149" s="173"/>
      <c r="H149" s="173"/>
      <c r="I149" s="173"/>
      <c r="J149" s="24"/>
      <c r="K149" s="28"/>
      <c r="L149" s="173"/>
      <c r="M149" s="12"/>
      <c r="N149" s="12"/>
      <c r="O149" s="188"/>
      <c r="P149" s="47"/>
    </row>
    <row r="150" spans="1:16" ht="13.75" customHeight="1" x14ac:dyDescent="0.15">
      <c r="A150" s="117" t="s">
        <v>162</v>
      </c>
      <c r="B150" s="114">
        <f t="shared" ref="B150:J150" si="1">COUNT(B2:B133)</f>
        <v>26</v>
      </c>
      <c r="C150" s="114">
        <f t="shared" si="1"/>
        <v>48</v>
      </c>
      <c r="D150" s="114">
        <f t="shared" si="1"/>
        <v>25</v>
      </c>
      <c r="E150" s="114">
        <f t="shared" si="1"/>
        <v>21</v>
      </c>
      <c r="F150" s="114">
        <f t="shared" si="1"/>
        <v>27</v>
      </c>
      <c r="G150" s="114">
        <f t="shared" si="1"/>
        <v>51</v>
      </c>
      <c r="H150" s="114">
        <f t="shared" si="1"/>
        <v>27</v>
      </c>
      <c r="I150" s="114">
        <f t="shared" si="1"/>
        <v>19</v>
      </c>
      <c r="J150" s="115">
        <f t="shared" si="1"/>
        <v>66</v>
      </c>
      <c r="K150" s="116">
        <v>72</v>
      </c>
      <c r="L150" s="114">
        <v>2011</v>
      </c>
      <c r="M150" s="192"/>
      <c r="N150" s="191">
        <v>60.2</v>
      </c>
      <c r="O150" s="188"/>
      <c r="P150" s="47"/>
    </row>
    <row r="151" spans="1:16" ht="13.75" customHeight="1" x14ac:dyDescent="0.15">
      <c r="A151" s="12"/>
      <c r="B151" s="173"/>
      <c r="C151" s="173"/>
      <c r="D151" s="173"/>
      <c r="E151" s="173"/>
      <c r="F151" s="173"/>
      <c r="G151" s="173"/>
      <c r="H151" s="173"/>
      <c r="I151" s="173"/>
      <c r="J151" s="24"/>
      <c r="K151" s="28"/>
      <c r="L151" s="173"/>
      <c r="M151" s="12"/>
      <c r="N151" s="12"/>
      <c r="O151" s="188"/>
      <c r="P151" s="47"/>
    </row>
    <row r="152" spans="1:16" ht="13.75" customHeight="1" x14ac:dyDescent="0.15">
      <c r="A152" s="119" t="s">
        <v>405</v>
      </c>
      <c r="B152" s="123">
        <v>6</v>
      </c>
      <c r="C152" s="123">
        <v>2</v>
      </c>
      <c r="D152" s="123">
        <v>4</v>
      </c>
      <c r="E152" s="123">
        <v>3</v>
      </c>
      <c r="F152" s="123">
        <v>3</v>
      </c>
      <c r="G152" s="123">
        <v>1</v>
      </c>
      <c r="H152" s="123">
        <v>3</v>
      </c>
      <c r="I152" s="120"/>
      <c r="J152" s="121">
        <f>SUM(B152:I152)</f>
        <v>22</v>
      </c>
      <c r="K152" s="122">
        <v>24</v>
      </c>
      <c r="L152" s="123">
        <v>1990</v>
      </c>
      <c r="M152" s="193"/>
      <c r="N152" s="193"/>
      <c r="O152" s="188"/>
      <c r="P152" s="47"/>
    </row>
    <row r="153" spans="1:16" ht="13.75" customHeight="1" x14ac:dyDescent="0.15">
      <c r="A153" s="166" t="s">
        <v>164</v>
      </c>
      <c r="B153" s="174">
        <v>1</v>
      </c>
      <c r="C153" s="167" t="s">
        <v>456</v>
      </c>
      <c r="D153" s="174">
        <v>1</v>
      </c>
      <c r="E153" s="174">
        <v>1</v>
      </c>
      <c r="F153" s="174">
        <v>2</v>
      </c>
      <c r="G153" s="174">
        <v>1</v>
      </c>
      <c r="H153" s="174">
        <v>1</v>
      </c>
      <c r="I153" s="173"/>
      <c r="J153" s="29" t="s">
        <v>173</v>
      </c>
      <c r="K153" s="28"/>
      <c r="L153" s="173"/>
      <c r="M153" s="12"/>
      <c r="N153" s="12"/>
      <c r="O153" s="188"/>
      <c r="P153" s="47"/>
    </row>
    <row r="154" spans="1:16" ht="13.75" customHeight="1" x14ac:dyDescent="0.15">
      <c r="A154" s="119" t="s">
        <v>178</v>
      </c>
      <c r="B154" s="123">
        <v>4</v>
      </c>
      <c r="C154" s="123">
        <v>5</v>
      </c>
      <c r="D154" s="123">
        <v>2</v>
      </c>
      <c r="E154" s="123">
        <v>1.5</v>
      </c>
      <c r="F154" s="123">
        <v>6</v>
      </c>
      <c r="G154" s="123">
        <v>9</v>
      </c>
      <c r="H154" s="123">
        <v>5</v>
      </c>
      <c r="I154" s="120"/>
      <c r="J154" s="121">
        <f>SUM(B154:H154)</f>
        <v>32.5</v>
      </c>
      <c r="K154" s="122">
        <v>46</v>
      </c>
      <c r="L154" s="123">
        <v>1990</v>
      </c>
      <c r="M154" s="193"/>
      <c r="N154" s="193"/>
      <c r="O154" s="188"/>
      <c r="P154" s="47"/>
    </row>
    <row r="155" spans="1:16" ht="13.75" customHeight="1" x14ac:dyDescent="0.15">
      <c r="A155" s="166" t="s">
        <v>179</v>
      </c>
      <c r="B155" s="174">
        <v>3</v>
      </c>
      <c r="C155" s="174">
        <v>5</v>
      </c>
      <c r="D155" s="174">
        <v>4</v>
      </c>
      <c r="E155" s="174">
        <v>6.5</v>
      </c>
      <c r="F155" s="174">
        <v>3.5</v>
      </c>
      <c r="G155" s="174">
        <v>1.5</v>
      </c>
      <c r="H155" s="174">
        <v>4</v>
      </c>
      <c r="I155" s="173"/>
      <c r="J155" s="26">
        <f>SUM(B155:H155)</f>
        <v>27.5</v>
      </c>
      <c r="K155" s="23">
        <v>32.5</v>
      </c>
      <c r="L155" s="174">
        <v>2010</v>
      </c>
      <c r="M155" s="12"/>
      <c r="N155" s="12"/>
      <c r="O155" s="194"/>
      <c r="P155" s="47"/>
    </row>
    <row r="156" spans="1:16" ht="13.75" customHeight="1" x14ac:dyDescent="0.15">
      <c r="A156" s="119" t="s">
        <v>406</v>
      </c>
      <c r="B156" s="123">
        <v>6</v>
      </c>
      <c r="C156" s="123">
        <v>15</v>
      </c>
      <c r="D156" s="123">
        <v>3</v>
      </c>
      <c r="E156" s="123">
        <v>5</v>
      </c>
      <c r="F156" s="123">
        <v>7</v>
      </c>
      <c r="G156" s="123">
        <v>8.5</v>
      </c>
      <c r="H156" s="123">
        <v>8</v>
      </c>
      <c r="I156" s="120"/>
      <c r="J156" s="121">
        <f>SUM(B156:H156)</f>
        <v>52.5</v>
      </c>
      <c r="K156" s="122">
        <v>93</v>
      </c>
      <c r="L156" s="123">
        <v>1990</v>
      </c>
      <c r="M156" s="193"/>
      <c r="N156" s="193"/>
      <c r="O156" s="195">
        <f>PRODUCT(J156*0.625)</f>
        <v>32.8125</v>
      </c>
      <c r="P156" s="172"/>
    </row>
    <row r="157" spans="1:16" ht="13.75" customHeight="1" x14ac:dyDescent="0.15">
      <c r="A157" s="166" t="s">
        <v>407</v>
      </c>
      <c r="B157" s="174">
        <v>91</v>
      </c>
      <c r="C157" s="174">
        <v>40</v>
      </c>
      <c r="D157" s="174">
        <v>140</v>
      </c>
      <c r="E157" s="174">
        <v>176</v>
      </c>
      <c r="F157" s="174">
        <v>79</v>
      </c>
      <c r="G157" s="174">
        <v>45</v>
      </c>
      <c r="H157" s="174">
        <v>120</v>
      </c>
      <c r="I157" s="173"/>
      <c r="J157" s="26">
        <f>SUM(B157:H157)</f>
        <v>691</v>
      </c>
      <c r="K157" s="23">
        <v>787</v>
      </c>
      <c r="L157" s="174">
        <v>1992</v>
      </c>
      <c r="M157" s="12"/>
      <c r="N157" s="12"/>
      <c r="O157" s="180">
        <f>PRODUCT(J157*0.625)</f>
        <v>431.875</v>
      </c>
      <c r="P157" s="47"/>
    </row>
    <row r="158" spans="1:16" ht="13.75" customHeight="1" x14ac:dyDescent="0.15">
      <c r="A158" s="119" t="s">
        <v>408</v>
      </c>
      <c r="B158" s="120"/>
      <c r="C158" s="120"/>
      <c r="D158" s="120"/>
      <c r="E158" s="120"/>
      <c r="F158" s="120"/>
      <c r="G158" s="120"/>
      <c r="H158" s="120"/>
      <c r="I158" s="120"/>
      <c r="J158" s="121">
        <v>12</v>
      </c>
      <c r="K158" s="122">
        <v>19</v>
      </c>
      <c r="L158" s="123">
        <v>1990</v>
      </c>
      <c r="M158" s="193"/>
      <c r="N158" s="193"/>
      <c r="O158" s="188"/>
      <c r="P158" s="47"/>
    </row>
    <row r="159" spans="1:16" ht="13.75" customHeight="1" x14ac:dyDescent="0.15">
      <c r="A159" s="166" t="s">
        <v>183</v>
      </c>
      <c r="B159" s="173"/>
      <c r="C159" s="174">
        <v>1</v>
      </c>
      <c r="D159" s="173"/>
      <c r="E159" s="173"/>
      <c r="F159" s="173"/>
      <c r="G159" s="174">
        <v>1</v>
      </c>
      <c r="H159" s="174">
        <v>2.5</v>
      </c>
      <c r="I159" s="173"/>
      <c r="J159" s="26">
        <f>SUM(B159:H159)</f>
        <v>4.5</v>
      </c>
      <c r="K159" s="23">
        <v>7</v>
      </c>
      <c r="L159" s="174">
        <v>1995</v>
      </c>
      <c r="M159" s="12"/>
      <c r="N159" s="12"/>
      <c r="O159" s="194"/>
      <c r="P159" s="47"/>
    </row>
    <row r="160" spans="1:16" ht="13.75" customHeight="1" x14ac:dyDescent="0.15">
      <c r="A160" s="119" t="s">
        <v>409</v>
      </c>
      <c r="B160" s="120"/>
      <c r="C160" s="120"/>
      <c r="D160" s="120"/>
      <c r="E160" s="120"/>
      <c r="F160" s="120"/>
      <c r="G160" s="123">
        <v>35</v>
      </c>
      <c r="H160" s="123">
        <v>46</v>
      </c>
      <c r="I160" s="120"/>
      <c r="J160" s="121">
        <f>SUM(B160:H160)</f>
        <v>81</v>
      </c>
      <c r="K160" s="122">
        <v>147</v>
      </c>
      <c r="L160" s="123">
        <v>1992</v>
      </c>
      <c r="M160" s="193"/>
      <c r="N160" s="193"/>
      <c r="O160" s="195">
        <f>PRODUCT(J160*0.625)</f>
        <v>50.625</v>
      </c>
      <c r="P160" s="172"/>
    </row>
    <row r="161" spans="1:16" ht="13.75" customHeight="1" x14ac:dyDescent="0.15">
      <c r="A161" s="166" t="s">
        <v>185</v>
      </c>
      <c r="B161" s="173"/>
      <c r="C161" s="173"/>
      <c r="D161" s="173"/>
      <c r="E161" s="173"/>
      <c r="F161" s="173"/>
      <c r="G161" s="173"/>
      <c r="H161" s="173"/>
      <c r="I161" s="173"/>
      <c r="J161" s="29" t="s">
        <v>236</v>
      </c>
      <c r="K161" s="28"/>
      <c r="L161" s="173"/>
      <c r="M161" s="12"/>
      <c r="N161" s="12"/>
      <c r="O161" s="196"/>
      <c r="P161" s="47"/>
    </row>
    <row r="162" spans="1:16" ht="13.75" customHeight="1" x14ac:dyDescent="0.15">
      <c r="A162" s="119" t="s">
        <v>247</v>
      </c>
      <c r="B162" s="120"/>
      <c r="C162" s="120"/>
      <c r="D162" s="120"/>
      <c r="E162" s="120"/>
      <c r="F162" s="120"/>
      <c r="G162" s="129">
        <v>1.239583333333333</v>
      </c>
      <c r="H162" s="120"/>
      <c r="I162" s="120"/>
      <c r="J162" s="121">
        <v>700</v>
      </c>
      <c r="K162" s="131"/>
      <c r="L162" s="120"/>
      <c r="M162" s="193"/>
      <c r="N162" s="193"/>
      <c r="O162" s="188"/>
      <c r="P162" s="47"/>
    </row>
    <row r="163" spans="1:16" ht="13.75" customHeight="1" x14ac:dyDescent="0.15">
      <c r="A163" s="166" t="s">
        <v>248</v>
      </c>
      <c r="B163" s="173"/>
      <c r="C163" s="173"/>
      <c r="D163" s="173"/>
      <c r="E163" s="173"/>
      <c r="F163" s="173"/>
      <c r="G163" s="197">
        <v>1.7326388888888891</v>
      </c>
      <c r="H163" s="173"/>
      <c r="I163" s="173"/>
      <c r="J163" s="26">
        <v>1730</v>
      </c>
      <c r="K163" s="28"/>
      <c r="L163" s="173"/>
      <c r="M163" s="12"/>
      <c r="N163" s="12"/>
      <c r="O163" s="188"/>
      <c r="P163" s="47"/>
    </row>
    <row r="164" spans="1:16" ht="13.75" customHeight="1" x14ac:dyDescent="0.15">
      <c r="A164" s="119" t="s">
        <v>249</v>
      </c>
      <c r="B164" s="120"/>
      <c r="C164" s="120"/>
      <c r="D164" s="120"/>
      <c r="E164" s="120"/>
      <c r="F164" s="120"/>
      <c r="G164" s="123">
        <v>-3</v>
      </c>
      <c r="H164" s="120"/>
      <c r="I164" s="120"/>
      <c r="J164" s="130"/>
      <c r="K164" s="131"/>
      <c r="L164" s="120"/>
      <c r="M164" s="193"/>
      <c r="N164" s="193"/>
      <c r="O164" s="188"/>
      <c r="P164" s="47"/>
    </row>
    <row r="165" spans="1:16" ht="13.75" customHeight="1" x14ac:dyDescent="0.15">
      <c r="A165" s="166" t="s">
        <v>250</v>
      </c>
      <c r="B165" s="173"/>
      <c r="C165" s="173"/>
      <c r="D165" s="173"/>
      <c r="E165" s="173"/>
      <c r="F165" s="173"/>
      <c r="G165" s="174">
        <v>5</v>
      </c>
      <c r="H165" s="173"/>
      <c r="I165" s="173"/>
      <c r="J165" s="24"/>
      <c r="K165" s="28"/>
      <c r="L165" s="173"/>
      <c r="M165" s="12"/>
      <c r="N165" s="12"/>
      <c r="O165" s="188"/>
      <c r="P165" s="47"/>
    </row>
    <row r="166" spans="1:16" ht="13.75" customHeight="1" x14ac:dyDescent="0.15">
      <c r="A166" s="119" t="s">
        <v>251</v>
      </c>
      <c r="B166" s="120"/>
      <c r="C166" s="120"/>
      <c r="D166" s="120"/>
      <c r="E166" s="120"/>
      <c r="F166" s="120"/>
      <c r="G166" s="120"/>
      <c r="H166" s="120"/>
      <c r="I166" s="120"/>
      <c r="J166" s="121">
        <f>J154+J155+J159</f>
        <v>64.5</v>
      </c>
      <c r="K166" s="122">
        <v>68</v>
      </c>
      <c r="L166" s="123">
        <v>2003</v>
      </c>
      <c r="M166" s="193"/>
      <c r="N166" s="193"/>
      <c r="O166" s="194"/>
      <c r="P166" s="47"/>
    </row>
    <row r="167" spans="1:16" ht="13.75" customHeight="1" x14ac:dyDescent="0.15">
      <c r="A167" s="166" t="s">
        <v>410</v>
      </c>
      <c r="B167" s="173"/>
      <c r="C167" s="173"/>
      <c r="D167" s="173"/>
      <c r="E167" s="173"/>
      <c r="F167" s="173"/>
      <c r="G167" s="173"/>
      <c r="H167" s="173"/>
      <c r="I167" s="173"/>
      <c r="J167" s="26">
        <f>J156+J157+J160</f>
        <v>824.5</v>
      </c>
      <c r="K167" s="23">
        <v>846</v>
      </c>
      <c r="L167" s="174">
        <v>1992</v>
      </c>
      <c r="M167" s="12"/>
      <c r="N167" s="12"/>
      <c r="O167" s="195">
        <f>PRODUCT(J167*0.625)</f>
        <v>515.3125</v>
      </c>
      <c r="P167" s="172"/>
    </row>
    <row r="168" spans="1:16" ht="13.75" customHeight="1" x14ac:dyDescent="0.15">
      <c r="A168" s="133" t="s">
        <v>253</v>
      </c>
      <c r="B168" s="165" t="s">
        <v>298</v>
      </c>
      <c r="C168" s="134"/>
      <c r="D168" s="134"/>
      <c r="E168" s="134"/>
      <c r="F168" s="134"/>
      <c r="G168" s="134"/>
      <c r="H168" s="134"/>
      <c r="I168" s="134"/>
      <c r="J168" s="134"/>
      <c r="K168" s="134"/>
      <c r="L168" s="134"/>
      <c r="M168" s="134"/>
      <c r="N168" s="134"/>
      <c r="O168" s="198"/>
      <c r="P168" s="47"/>
    </row>
    <row r="169" spans="1:16" ht="13.75" customHeight="1" x14ac:dyDescent="0.15">
      <c r="A169" s="199"/>
      <c r="B169" s="199"/>
      <c r="C169" s="199"/>
      <c r="D169" s="199"/>
      <c r="E169" s="199"/>
      <c r="F169" s="199"/>
      <c r="G169" s="199"/>
      <c r="H169" s="199"/>
      <c r="I169" s="199"/>
      <c r="J169" s="199"/>
      <c r="K169" s="199"/>
      <c r="L169" s="199"/>
      <c r="M169" s="199"/>
      <c r="N169" s="199"/>
      <c r="O169" s="47"/>
      <c r="P169" s="47"/>
    </row>
    <row r="170" spans="1:16" ht="13.75" customHeight="1" x14ac:dyDescent="0.15">
      <c r="A170" s="142" t="s">
        <v>428</v>
      </c>
      <c r="B170" s="143" t="s">
        <v>457</v>
      </c>
      <c r="C170" s="144"/>
      <c r="D170" s="144"/>
      <c r="E170" s="144"/>
      <c r="F170" s="144"/>
      <c r="G170" s="144"/>
      <c r="H170" s="144"/>
      <c r="I170" s="144"/>
      <c r="J170" s="144"/>
      <c r="K170" s="144"/>
      <c r="L170" s="144"/>
      <c r="M170" s="144"/>
      <c r="N170" s="144"/>
      <c r="O170" s="172"/>
      <c r="P170" s="47"/>
    </row>
    <row r="171" spans="1:16" ht="13.75" customHeight="1" x14ac:dyDescent="0.15">
      <c r="A171" s="200" t="s">
        <v>439</v>
      </c>
      <c r="B171" s="201" t="s">
        <v>412</v>
      </c>
      <c r="C171" s="199"/>
      <c r="D171" s="199"/>
      <c r="E171" s="199"/>
      <c r="F171" s="199"/>
      <c r="G171" s="199"/>
      <c r="H171" s="199"/>
      <c r="I171" s="199"/>
      <c r="J171" s="199"/>
      <c r="K171" s="199"/>
      <c r="L171" s="199"/>
      <c r="M171" s="199"/>
      <c r="N171" s="199"/>
      <c r="O171" s="47"/>
      <c r="P171" s="47"/>
    </row>
    <row r="172" spans="1:16" ht="13.75" customHeight="1" x14ac:dyDescent="0.15">
      <c r="A172" s="142" t="s">
        <v>440</v>
      </c>
      <c r="B172" s="143" t="s">
        <v>458</v>
      </c>
      <c r="C172" s="144"/>
      <c r="D172" s="144"/>
      <c r="E172" s="144"/>
      <c r="F172" s="144"/>
      <c r="G172" s="144"/>
      <c r="H172" s="144"/>
      <c r="I172" s="144"/>
      <c r="J172" s="144"/>
      <c r="K172" s="144"/>
      <c r="L172" s="144"/>
      <c r="M172" s="144"/>
      <c r="N172" s="144"/>
      <c r="O172" s="172"/>
      <c r="P172" s="47"/>
    </row>
    <row r="173" spans="1:16" ht="13.75" customHeight="1" x14ac:dyDescent="0.15">
      <c r="A173" s="200" t="s">
        <v>442</v>
      </c>
      <c r="B173" s="201" t="s">
        <v>459</v>
      </c>
      <c r="C173" s="199"/>
      <c r="D173" s="199"/>
      <c r="E173" s="199"/>
      <c r="F173" s="199"/>
      <c r="G173" s="199"/>
      <c r="H173" s="199"/>
      <c r="I173" s="199"/>
      <c r="J173" s="199"/>
      <c r="K173" s="199"/>
      <c r="L173" s="199"/>
      <c r="M173" s="199"/>
      <c r="N173" s="199"/>
      <c r="O173" s="47"/>
      <c r="P173" s="47"/>
    </row>
    <row r="174" spans="1:16" ht="13.75" customHeight="1" x14ac:dyDescent="0.15">
      <c r="A174" s="142" t="s">
        <v>443</v>
      </c>
      <c r="B174" s="143" t="s">
        <v>460</v>
      </c>
      <c r="C174" s="144"/>
      <c r="D174" s="144"/>
      <c r="E174" s="144"/>
      <c r="F174" s="144"/>
      <c r="G174" s="144"/>
      <c r="H174" s="144"/>
      <c r="I174" s="144"/>
      <c r="J174" s="144"/>
      <c r="K174" s="144"/>
      <c r="L174" s="144"/>
      <c r="M174" s="144"/>
      <c r="N174" s="144"/>
      <c r="O174" s="172"/>
      <c r="P174" s="47"/>
    </row>
    <row r="175" spans="1:16" ht="13.75" customHeight="1" x14ac:dyDescent="0.15">
      <c r="A175" s="200" t="s">
        <v>445</v>
      </c>
      <c r="B175" s="201" t="s">
        <v>461</v>
      </c>
      <c r="C175" s="199"/>
      <c r="D175" s="199"/>
      <c r="E175" s="199"/>
      <c r="F175" s="199"/>
      <c r="G175" s="199"/>
      <c r="H175" s="199"/>
      <c r="I175" s="199"/>
      <c r="J175" s="199"/>
      <c r="K175" s="199"/>
      <c r="L175" s="199"/>
      <c r="M175" s="199"/>
      <c r="N175" s="199"/>
      <c r="O175" s="47"/>
      <c r="P175" s="47"/>
    </row>
    <row r="176" spans="1:16" ht="13.75" customHeight="1" x14ac:dyDescent="0.15">
      <c r="A176" s="142" t="s">
        <v>449</v>
      </c>
      <c r="B176" s="143" t="s">
        <v>462</v>
      </c>
      <c r="C176" s="144"/>
      <c r="D176" s="144"/>
      <c r="E176" s="144"/>
      <c r="F176" s="144"/>
      <c r="G176" s="144"/>
      <c r="H176" s="144"/>
      <c r="I176" s="144"/>
      <c r="J176" s="144"/>
      <c r="K176" s="144"/>
      <c r="L176" s="144"/>
      <c r="M176" s="144"/>
      <c r="N176" s="144"/>
      <c r="O176" s="172"/>
      <c r="P176" s="47"/>
    </row>
    <row r="177" spans="1:16" ht="13.75" customHeight="1" x14ac:dyDescent="0.15">
      <c r="A177" s="202" t="s">
        <v>417</v>
      </c>
      <c r="B177" s="203" t="s">
        <v>463</v>
      </c>
      <c r="C177" s="56"/>
      <c r="D177" s="56"/>
      <c r="E177" s="56"/>
      <c r="F177" s="56"/>
      <c r="G177" s="56"/>
      <c r="H177" s="56"/>
      <c r="I177" s="56"/>
      <c r="J177" s="56"/>
      <c r="K177" s="56"/>
      <c r="L177" s="56"/>
      <c r="M177" s="56"/>
      <c r="N177" s="56"/>
      <c r="O177" s="47"/>
      <c r="P177" s="47"/>
    </row>
  </sheetData>
  <pageMargins left="0.75" right="0.75" top="1" bottom="1" header="0.5" footer="0.5"/>
  <pageSetup orientation="portrait"/>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76"/>
  <sheetViews>
    <sheetView showGridLines="0" workbookViewId="0"/>
  </sheetViews>
  <sheetFormatPr baseColWidth="10" defaultColWidth="8.83203125" defaultRowHeight="13" customHeight="1" x14ac:dyDescent="0.15"/>
  <cols>
    <col min="1" max="1" width="32.6640625" style="5" customWidth="1"/>
    <col min="2" max="3" width="6.83203125" style="5" customWidth="1"/>
    <col min="4" max="4" width="6.6640625" style="5" customWidth="1"/>
    <col min="5" max="5" width="6.83203125" style="5" customWidth="1"/>
    <col min="6" max="6" width="6.6640625" style="5" customWidth="1"/>
    <col min="7" max="7" width="6.83203125" style="5" customWidth="1"/>
    <col min="8" max="8" width="6.6640625" style="5" customWidth="1"/>
    <col min="9" max="9" width="6.83203125" style="5" customWidth="1"/>
    <col min="10" max="10" width="10" style="5" customWidth="1"/>
    <col min="11" max="11" width="6.83203125" style="5" customWidth="1"/>
    <col min="12" max="12" width="37.5" style="5" customWidth="1"/>
    <col min="13" max="13" width="13.33203125" style="5" customWidth="1"/>
    <col min="14" max="14" width="11.83203125" style="5" customWidth="1"/>
    <col min="15" max="15" width="6.6640625" style="5" customWidth="1"/>
    <col min="16" max="17" width="8.83203125" style="5" customWidth="1"/>
    <col min="18" max="16384" width="8.83203125" style="5"/>
  </cols>
  <sheetData>
    <row r="1" spans="1:16" ht="13.75" customHeight="1" x14ac:dyDescent="0.15">
      <c r="A1" s="166" t="s">
        <v>465</v>
      </c>
      <c r="B1" s="167" t="s">
        <v>428</v>
      </c>
      <c r="C1" s="167" t="s">
        <v>429</v>
      </c>
      <c r="D1" s="167" t="s">
        <v>430</v>
      </c>
      <c r="E1" s="167" t="s">
        <v>431</v>
      </c>
      <c r="F1" s="167" t="s">
        <v>432</v>
      </c>
      <c r="G1" s="167" t="s">
        <v>421</v>
      </c>
      <c r="H1" s="167" t="s">
        <v>363</v>
      </c>
      <c r="I1" s="167" t="s">
        <v>364</v>
      </c>
      <c r="J1" s="29" t="s">
        <v>365</v>
      </c>
      <c r="K1" s="69" t="s">
        <v>366</v>
      </c>
      <c r="L1" s="70" t="s">
        <v>367</v>
      </c>
      <c r="M1" s="19" t="s">
        <v>454</v>
      </c>
      <c r="N1" s="19" t="s">
        <v>455</v>
      </c>
      <c r="O1" s="169" t="s">
        <v>370</v>
      </c>
      <c r="P1" s="47"/>
    </row>
    <row r="2" spans="1:16" ht="13.75" customHeight="1" x14ac:dyDescent="0.15">
      <c r="A2" s="72" t="s">
        <v>39</v>
      </c>
      <c r="B2" s="73"/>
      <c r="C2" s="73"/>
      <c r="D2" s="73"/>
      <c r="E2" s="73"/>
      <c r="F2" s="73"/>
      <c r="G2" s="73"/>
      <c r="H2" s="73"/>
      <c r="I2" s="73"/>
      <c r="J2" s="162"/>
      <c r="K2" s="75">
        <v>1</v>
      </c>
      <c r="L2" s="76" t="s">
        <v>371</v>
      </c>
      <c r="M2" s="170">
        <v>2</v>
      </c>
      <c r="N2" s="171">
        <v>8.6956521739130405E-2</v>
      </c>
      <c r="O2" s="172"/>
      <c r="P2" s="47"/>
    </row>
    <row r="3" spans="1:16" ht="13.75" customHeight="1" x14ac:dyDescent="0.15">
      <c r="A3" s="19" t="s">
        <v>40</v>
      </c>
      <c r="B3" s="173"/>
      <c r="C3" s="173"/>
      <c r="D3" s="173"/>
      <c r="E3" s="173"/>
      <c r="F3" s="173"/>
      <c r="G3" s="173"/>
      <c r="H3" s="173"/>
      <c r="I3" s="173"/>
      <c r="J3" s="24"/>
      <c r="K3" s="23">
        <v>1</v>
      </c>
      <c r="L3" s="174">
        <v>1987</v>
      </c>
      <c r="M3" s="175">
        <v>1</v>
      </c>
      <c r="N3" s="176">
        <v>0</v>
      </c>
      <c r="O3" s="47"/>
      <c r="P3" s="47"/>
    </row>
    <row r="4" spans="1:16" ht="13.75" customHeight="1" x14ac:dyDescent="0.15">
      <c r="A4" s="72" t="s">
        <v>42</v>
      </c>
      <c r="B4" s="73"/>
      <c r="C4" s="88">
        <v>3</v>
      </c>
      <c r="D4" s="73"/>
      <c r="E4" s="73"/>
      <c r="F4" s="88">
        <v>1</v>
      </c>
      <c r="G4" s="88">
        <v>1</v>
      </c>
      <c r="H4" s="88">
        <v>1</v>
      </c>
      <c r="I4" s="73"/>
      <c r="J4" s="74">
        <f>SUM(B4:I4)</f>
        <v>6</v>
      </c>
      <c r="K4" s="75">
        <v>16</v>
      </c>
      <c r="L4" s="76" t="s">
        <v>372</v>
      </c>
      <c r="M4" s="177">
        <v>32</v>
      </c>
      <c r="N4" s="178">
        <v>6.9130434782608701</v>
      </c>
      <c r="O4" s="172"/>
      <c r="P4" s="47"/>
    </row>
    <row r="5" spans="1:16" ht="13.75" customHeight="1" x14ac:dyDescent="0.15">
      <c r="A5" s="19" t="s">
        <v>41</v>
      </c>
      <c r="B5" s="173"/>
      <c r="C5" s="173"/>
      <c r="D5" s="173"/>
      <c r="E5" s="173"/>
      <c r="F5" s="173"/>
      <c r="G5" s="173"/>
      <c r="H5" s="173"/>
      <c r="I5" s="173"/>
      <c r="J5" s="24"/>
      <c r="K5" s="179" t="s">
        <v>12</v>
      </c>
      <c r="L5" s="173"/>
      <c r="M5" s="175">
        <v>0</v>
      </c>
      <c r="N5" s="176">
        <v>0</v>
      </c>
      <c r="O5" s="47"/>
      <c r="P5" s="47"/>
    </row>
    <row r="6" spans="1:16" ht="13.75" customHeight="1" x14ac:dyDescent="0.15">
      <c r="A6" s="72" t="s">
        <v>17</v>
      </c>
      <c r="B6" s="73"/>
      <c r="C6" s="88">
        <v>4</v>
      </c>
      <c r="D6" s="73"/>
      <c r="E6" s="73"/>
      <c r="F6" s="73"/>
      <c r="G6" s="73"/>
      <c r="H6" s="73"/>
      <c r="I6" s="73"/>
      <c r="J6" s="74">
        <f>SUM(B6:I6)</f>
        <v>4</v>
      </c>
      <c r="K6" s="75">
        <v>7</v>
      </c>
      <c r="L6" s="88">
        <v>1999</v>
      </c>
      <c r="M6" s="177">
        <v>3</v>
      </c>
      <c r="N6" s="178">
        <v>0.73913043478260898</v>
      </c>
      <c r="O6" s="172"/>
      <c r="P6" s="47"/>
    </row>
    <row r="7" spans="1:16" ht="13.75" customHeight="1" x14ac:dyDescent="0.15">
      <c r="A7" s="19" t="s">
        <v>16</v>
      </c>
      <c r="B7" s="173"/>
      <c r="C7" s="173"/>
      <c r="D7" s="173"/>
      <c r="E7" s="173"/>
      <c r="F7" s="173"/>
      <c r="G7" s="173"/>
      <c r="H7" s="173"/>
      <c r="I7" s="173"/>
      <c r="J7" s="24"/>
      <c r="K7" s="23">
        <v>4</v>
      </c>
      <c r="L7" s="167" t="s">
        <v>373</v>
      </c>
      <c r="M7" s="175">
        <v>7</v>
      </c>
      <c r="N7" s="176">
        <v>0.73913043478260898</v>
      </c>
      <c r="O7" s="47"/>
      <c r="P7" s="47"/>
    </row>
    <row r="8" spans="1:16" ht="13.75" customHeight="1" x14ac:dyDescent="0.15">
      <c r="A8" s="72" t="s">
        <v>374</v>
      </c>
      <c r="B8" s="73"/>
      <c r="C8" s="73"/>
      <c r="D8" s="73"/>
      <c r="E8" s="73"/>
      <c r="F8" s="73"/>
      <c r="G8" s="73"/>
      <c r="H8" s="73"/>
      <c r="I8" s="73"/>
      <c r="J8" s="162"/>
      <c r="K8" s="75">
        <v>1</v>
      </c>
      <c r="L8" s="76" t="s">
        <v>375</v>
      </c>
      <c r="M8" s="177">
        <v>2</v>
      </c>
      <c r="N8" s="178">
        <v>8.6956521739130405E-2</v>
      </c>
      <c r="O8" s="172"/>
      <c r="P8" s="47"/>
    </row>
    <row r="9" spans="1:16" ht="13.75" customHeight="1" x14ac:dyDescent="0.15">
      <c r="A9" s="19" t="s">
        <v>11</v>
      </c>
      <c r="B9" s="173"/>
      <c r="C9" s="173"/>
      <c r="D9" s="173"/>
      <c r="E9" s="173"/>
      <c r="F9" s="173"/>
      <c r="G9" s="173"/>
      <c r="H9" s="173"/>
      <c r="I9" s="173"/>
      <c r="J9" s="24"/>
      <c r="K9" s="23">
        <v>3</v>
      </c>
      <c r="L9" s="174">
        <v>2002</v>
      </c>
      <c r="M9" s="175">
        <v>4</v>
      </c>
      <c r="N9" s="176">
        <v>0.217391304347826</v>
      </c>
      <c r="O9" s="47"/>
      <c r="P9" s="47"/>
    </row>
    <row r="10" spans="1:16" ht="13.75" customHeight="1" x14ac:dyDescent="0.15">
      <c r="A10" s="72" t="s">
        <v>15</v>
      </c>
      <c r="B10" s="88">
        <v>41</v>
      </c>
      <c r="C10" s="88">
        <v>325</v>
      </c>
      <c r="D10" s="88">
        <v>135</v>
      </c>
      <c r="E10" s="88">
        <v>51</v>
      </c>
      <c r="F10" s="88">
        <v>31</v>
      </c>
      <c r="G10" s="88">
        <v>1946</v>
      </c>
      <c r="H10" s="88">
        <v>210</v>
      </c>
      <c r="I10" s="88">
        <v>121</v>
      </c>
      <c r="J10" s="74">
        <f>SUM(B10:I10)</f>
        <v>2860</v>
      </c>
      <c r="K10" s="75">
        <v>3724</v>
      </c>
      <c r="L10" s="88">
        <v>2006</v>
      </c>
      <c r="M10" s="177">
        <v>30</v>
      </c>
      <c r="N10" s="178">
        <v>2279.1304347826099</v>
      </c>
      <c r="O10" s="172"/>
      <c r="P10" s="47"/>
    </row>
    <row r="11" spans="1:16" ht="13.75" customHeight="1" x14ac:dyDescent="0.15">
      <c r="A11" s="19" t="s">
        <v>14</v>
      </c>
      <c r="B11" s="173"/>
      <c r="C11" s="174">
        <v>1</v>
      </c>
      <c r="D11" s="173"/>
      <c r="E11" s="173"/>
      <c r="F11" s="173"/>
      <c r="G11" s="174">
        <v>2</v>
      </c>
      <c r="H11" s="173"/>
      <c r="I11" s="173"/>
      <c r="J11" s="26">
        <f>SUM(B11:I11)</f>
        <v>3</v>
      </c>
      <c r="K11" s="23">
        <v>4</v>
      </c>
      <c r="L11" s="174">
        <v>2006</v>
      </c>
      <c r="M11" s="175">
        <v>5</v>
      </c>
      <c r="N11" s="176">
        <v>0.434782608695652</v>
      </c>
      <c r="O11" s="47"/>
      <c r="P11" s="47"/>
    </row>
    <row r="12" spans="1:16" ht="13.75" customHeight="1" x14ac:dyDescent="0.15">
      <c r="A12" s="72" t="s">
        <v>22</v>
      </c>
      <c r="B12" s="73"/>
      <c r="C12" s="88">
        <v>375</v>
      </c>
      <c r="D12" s="88">
        <v>164</v>
      </c>
      <c r="E12" s="88">
        <v>97</v>
      </c>
      <c r="F12" s="73"/>
      <c r="G12" s="88">
        <v>1511</v>
      </c>
      <c r="H12" s="88">
        <v>115</v>
      </c>
      <c r="I12" s="73"/>
      <c r="J12" s="74">
        <f>SUM(B12:I12)</f>
        <v>2262</v>
      </c>
      <c r="K12" s="75">
        <v>15453</v>
      </c>
      <c r="L12" s="88">
        <v>1997</v>
      </c>
      <c r="M12" s="177">
        <v>39</v>
      </c>
      <c r="N12" s="178">
        <v>3320.6086956521699</v>
      </c>
      <c r="O12" s="172"/>
      <c r="P12" s="47"/>
    </row>
    <row r="13" spans="1:16" ht="13.75" customHeight="1" x14ac:dyDescent="0.15">
      <c r="A13" s="19" t="s">
        <v>21</v>
      </c>
      <c r="B13" s="173"/>
      <c r="C13" s="174">
        <v>36</v>
      </c>
      <c r="D13" s="173"/>
      <c r="E13" s="173"/>
      <c r="F13" s="173"/>
      <c r="G13" s="174">
        <v>105</v>
      </c>
      <c r="H13" s="174">
        <v>9</v>
      </c>
      <c r="I13" s="173"/>
      <c r="J13" s="26">
        <f>SUM(B13:I13)</f>
        <v>150</v>
      </c>
      <c r="K13" s="23">
        <v>1187</v>
      </c>
      <c r="L13" s="174">
        <v>1990</v>
      </c>
      <c r="M13" s="175">
        <v>36</v>
      </c>
      <c r="N13" s="176">
        <v>199.73913043478299</v>
      </c>
      <c r="O13" s="47"/>
      <c r="P13" s="47"/>
    </row>
    <row r="14" spans="1:16" ht="13.75" customHeight="1" x14ac:dyDescent="0.15">
      <c r="A14" s="72" t="s">
        <v>19</v>
      </c>
      <c r="B14" s="73"/>
      <c r="C14" s="73"/>
      <c r="D14" s="73"/>
      <c r="E14" s="73"/>
      <c r="F14" s="73"/>
      <c r="G14" s="73"/>
      <c r="H14" s="73"/>
      <c r="I14" s="73"/>
      <c r="J14" s="162"/>
      <c r="K14" s="75">
        <v>8</v>
      </c>
      <c r="L14" s="88">
        <v>1998</v>
      </c>
      <c r="M14" s="177">
        <v>5</v>
      </c>
      <c r="N14" s="178">
        <v>0.78260869565217395</v>
      </c>
      <c r="O14" s="172"/>
      <c r="P14" s="47"/>
    </row>
    <row r="15" spans="1:16" ht="13.75" customHeight="1" x14ac:dyDescent="0.15">
      <c r="A15" s="19" t="s">
        <v>20</v>
      </c>
      <c r="B15" s="173"/>
      <c r="C15" s="173"/>
      <c r="D15" s="173"/>
      <c r="E15" s="173"/>
      <c r="F15" s="173"/>
      <c r="G15" s="173"/>
      <c r="H15" s="173"/>
      <c r="I15" s="173"/>
      <c r="J15" s="24"/>
      <c r="K15" s="23">
        <v>1</v>
      </c>
      <c r="L15" s="174">
        <v>2009</v>
      </c>
      <c r="M15" s="175">
        <v>1</v>
      </c>
      <c r="N15" s="176">
        <v>4.3478260869565202E-2</v>
      </c>
      <c r="O15" s="47"/>
      <c r="P15" s="47"/>
    </row>
    <row r="16" spans="1:16" ht="13.75" customHeight="1" x14ac:dyDescent="0.15">
      <c r="A16" s="72" t="s">
        <v>25</v>
      </c>
      <c r="B16" s="73"/>
      <c r="C16" s="73"/>
      <c r="D16" s="73"/>
      <c r="E16" s="73"/>
      <c r="F16" s="73"/>
      <c r="G16" s="88">
        <v>1</v>
      </c>
      <c r="H16" s="73"/>
      <c r="I16" s="73"/>
      <c r="J16" s="74">
        <f>SUM(B16:I16)</f>
        <v>1</v>
      </c>
      <c r="K16" s="75">
        <v>5</v>
      </c>
      <c r="L16" s="88">
        <v>1998</v>
      </c>
      <c r="M16" s="177">
        <v>6</v>
      </c>
      <c r="N16" s="178">
        <v>0.434782608695652</v>
      </c>
      <c r="O16" s="172"/>
      <c r="P16" s="47"/>
    </row>
    <row r="17" spans="1:16" ht="13.75" customHeight="1" x14ac:dyDescent="0.15">
      <c r="A17" s="19" t="s">
        <v>24</v>
      </c>
      <c r="B17" s="173"/>
      <c r="C17" s="174">
        <v>1</v>
      </c>
      <c r="D17" s="173"/>
      <c r="E17" s="173"/>
      <c r="F17" s="173"/>
      <c r="G17" s="173"/>
      <c r="H17" s="173"/>
      <c r="I17" s="173"/>
      <c r="J17" s="26">
        <f>SUM(B17:I17)</f>
        <v>1</v>
      </c>
      <c r="K17" s="23">
        <v>25</v>
      </c>
      <c r="L17" s="174">
        <v>1999</v>
      </c>
      <c r="M17" s="175">
        <v>12</v>
      </c>
      <c r="N17" s="176">
        <v>2.0434782608695699</v>
      </c>
      <c r="O17" s="47"/>
      <c r="P17" s="47"/>
    </row>
    <row r="18" spans="1:16" ht="13.75" customHeight="1" x14ac:dyDescent="0.15">
      <c r="A18" s="72" t="s">
        <v>23</v>
      </c>
      <c r="B18" s="73"/>
      <c r="C18" s="73"/>
      <c r="D18" s="73"/>
      <c r="E18" s="73"/>
      <c r="F18" s="73"/>
      <c r="G18" s="73"/>
      <c r="H18" s="73"/>
      <c r="I18" s="73"/>
      <c r="J18" s="162"/>
      <c r="K18" s="75">
        <v>1</v>
      </c>
      <c r="L18" s="76" t="s">
        <v>377</v>
      </c>
      <c r="M18" s="177">
        <v>3</v>
      </c>
      <c r="N18" s="178">
        <v>0.13043478260869601</v>
      </c>
      <c r="O18" s="172"/>
      <c r="P18" s="47"/>
    </row>
    <row r="19" spans="1:16" ht="13.75" customHeight="1" x14ac:dyDescent="0.15">
      <c r="A19" s="19" t="s">
        <v>18</v>
      </c>
      <c r="B19" s="173"/>
      <c r="C19" s="173"/>
      <c r="D19" s="173"/>
      <c r="E19" s="173"/>
      <c r="F19" s="173"/>
      <c r="G19" s="173"/>
      <c r="H19" s="173"/>
      <c r="I19" s="173"/>
      <c r="J19" s="29" t="s">
        <v>12</v>
      </c>
      <c r="K19" s="23">
        <v>3</v>
      </c>
      <c r="L19" s="174">
        <v>1994</v>
      </c>
      <c r="M19" s="175">
        <v>9</v>
      </c>
      <c r="N19" s="176">
        <v>0.52173913043478304</v>
      </c>
      <c r="O19" s="47"/>
      <c r="P19" s="47"/>
    </row>
    <row r="20" spans="1:16" ht="13.75" customHeight="1" x14ac:dyDescent="0.15">
      <c r="A20" s="72" t="s">
        <v>27</v>
      </c>
      <c r="B20" s="73"/>
      <c r="C20" s="73"/>
      <c r="D20" s="73"/>
      <c r="E20" s="73"/>
      <c r="F20" s="73"/>
      <c r="G20" s="88">
        <v>1</v>
      </c>
      <c r="H20" s="73"/>
      <c r="I20" s="73"/>
      <c r="J20" s="74">
        <f>SUM(B20:I20)</f>
        <v>1</v>
      </c>
      <c r="K20" s="75">
        <v>1</v>
      </c>
      <c r="L20" s="76" t="s">
        <v>378</v>
      </c>
      <c r="M20" s="177">
        <v>2</v>
      </c>
      <c r="N20" s="178">
        <v>4.3478260869565202E-2</v>
      </c>
      <c r="O20" s="172"/>
      <c r="P20" s="47"/>
    </row>
    <row r="21" spans="1:16" ht="13.75" customHeight="1" x14ac:dyDescent="0.15">
      <c r="A21" s="19" t="s">
        <v>28</v>
      </c>
      <c r="B21" s="173"/>
      <c r="C21" s="173"/>
      <c r="D21" s="173"/>
      <c r="E21" s="173"/>
      <c r="F21" s="173"/>
      <c r="G21" s="173"/>
      <c r="H21" s="173"/>
      <c r="I21" s="173"/>
      <c r="J21" s="24"/>
      <c r="K21" s="23">
        <v>1</v>
      </c>
      <c r="L21" s="174">
        <v>1999</v>
      </c>
      <c r="M21" s="175">
        <v>1</v>
      </c>
      <c r="N21" s="176">
        <v>4.3478260869565202E-2</v>
      </c>
      <c r="O21" s="47"/>
      <c r="P21" s="47"/>
    </row>
    <row r="22" spans="1:16" ht="13.75" customHeight="1" x14ac:dyDescent="0.15">
      <c r="A22" s="72" t="s">
        <v>26</v>
      </c>
      <c r="B22" s="73"/>
      <c r="C22" s="73"/>
      <c r="D22" s="73"/>
      <c r="E22" s="73"/>
      <c r="F22" s="73"/>
      <c r="G22" s="73"/>
      <c r="H22" s="73"/>
      <c r="I22" s="73"/>
      <c r="J22" s="162"/>
      <c r="K22" s="89" t="s">
        <v>12</v>
      </c>
      <c r="L22" s="88">
        <v>2004</v>
      </c>
      <c r="M22" s="177">
        <v>0</v>
      </c>
      <c r="N22" s="178">
        <v>0</v>
      </c>
      <c r="O22" s="172"/>
      <c r="P22" s="47"/>
    </row>
    <row r="23" spans="1:16" ht="13.75" customHeight="1" x14ac:dyDescent="0.15">
      <c r="A23" s="19" t="s">
        <v>30</v>
      </c>
      <c r="B23" s="173"/>
      <c r="C23" s="174">
        <v>13</v>
      </c>
      <c r="D23" s="173"/>
      <c r="E23" s="173"/>
      <c r="F23" s="173"/>
      <c r="G23" s="174">
        <v>1</v>
      </c>
      <c r="H23" s="174">
        <v>2</v>
      </c>
      <c r="I23" s="173"/>
      <c r="J23" s="26">
        <f>SUM(B23:I23)</f>
        <v>16</v>
      </c>
      <c r="K23" s="23">
        <v>16</v>
      </c>
      <c r="L23" s="174">
        <v>2011</v>
      </c>
      <c r="M23" s="175">
        <v>14</v>
      </c>
      <c r="N23" s="176">
        <v>1.65217391304348</v>
      </c>
      <c r="O23" s="47"/>
      <c r="P23" s="47"/>
    </row>
    <row r="24" spans="1:16" ht="13.75" customHeight="1" x14ac:dyDescent="0.15">
      <c r="A24" s="72" t="s">
        <v>32</v>
      </c>
      <c r="B24" s="73"/>
      <c r="C24" s="88">
        <v>11</v>
      </c>
      <c r="D24" s="73"/>
      <c r="E24" s="73"/>
      <c r="F24" s="73"/>
      <c r="G24" s="88">
        <v>94</v>
      </c>
      <c r="H24" s="88">
        <v>53</v>
      </c>
      <c r="I24" s="73"/>
      <c r="J24" s="74">
        <f>SUM(B24:I24)</f>
        <v>158</v>
      </c>
      <c r="K24" s="75">
        <v>414</v>
      </c>
      <c r="L24" s="88">
        <v>1992</v>
      </c>
      <c r="M24" s="177">
        <v>30</v>
      </c>
      <c r="N24" s="178">
        <v>61.521739130434803</v>
      </c>
      <c r="O24" s="172"/>
      <c r="P24" s="47"/>
    </row>
    <row r="25" spans="1:16" ht="13.75" customHeight="1" x14ac:dyDescent="0.15">
      <c r="A25" s="19" t="s">
        <v>33</v>
      </c>
      <c r="B25" s="173"/>
      <c r="C25" s="174">
        <v>1</v>
      </c>
      <c r="D25" s="173"/>
      <c r="E25" s="173"/>
      <c r="F25" s="173"/>
      <c r="G25" s="173"/>
      <c r="H25" s="173"/>
      <c r="I25" s="173"/>
      <c r="J25" s="26">
        <f>SUM(B25:I25)</f>
        <v>1</v>
      </c>
      <c r="K25" s="23">
        <v>1</v>
      </c>
      <c r="L25" s="167" t="s">
        <v>380</v>
      </c>
      <c r="M25" s="175">
        <v>4</v>
      </c>
      <c r="N25" s="176">
        <v>0.173913043478261</v>
      </c>
      <c r="O25" s="47"/>
      <c r="P25" s="47"/>
    </row>
    <row r="26" spans="1:16" ht="13.75" customHeight="1" x14ac:dyDescent="0.15">
      <c r="A26" s="72" t="s">
        <v>31</v>
      </c>
      <c r="B26" s="73"/>
      <c r="C26" s="73"/>
      <c r="D26" s="73"/>
      <c r="E26" s="73"/>
      <c r="F26" s="73"/>
      <c r="G26" s="73"/>
      <c r="H26" s="88">
        <v>1</v>
      </c>
      <c r="I26" s="73"/>
      <c r="J26" s="74">
        <f>SUM(B26:I26)</f>
        <v>1</v>
      </c>
      <c r="K26" s="75">
        <v>13</v>
      </c>
      <c r="L26" s="88">
        <v>2001</v>
      </c>
      <c r="M26" s="177">
        <v>11</v>
      </c>
      <c r="N26" s="178">
        <v>0.95652173913043503</v>
      </c>
      <c r="O26" s="172"/>
      <c r="P26" s="47"/>
    </row>
    <row r="27" spans="1:16" ht="13.75" customHeight="1" x14ac:dyDescent="0.15">
      <c r="A27" s="19" t="s">
        <v>54</v>
      </c>
      <c r="B27" s="173"/>
      <c r="C27" s="173"/>
      <c r="D27" s="173"/>
      <c r="E27" s="173"/>
      <c r="F27" s="173"/>
      <c r="G27" s="173"/>
      <c r="H27" s="173"/>
      <c r="I27" s="173"/>
      <c r="J27" s="24"/>
      <c r="K27" s="23">
        <v>1</v>
      </c>
      <c r="L27" s="174">
        <v>1997</v>
      </c>
      <c r="M27" s="175">
        <v>1</v>
      </c>
      <c r="N27" s="176">
        <v>4.3478260869565202E-2</v>
      </c>
      <c r="O27" s="47"/>
      <c r="P27" s="47"/>
    </row>
    <row r="28" spans="1:16" ht="13.75" customHeight="1" x14ac:dyDescent="0.15">
      <c r="A28" s="72" t="s">
        <v>55</v>
      </c>
      <c r="B28" s="73"/>
      <c r="C28" s="73"/>
      <c r="D28" s="73"/>
      <c r="E28" s="73"/>
      <c r="F28" s="73"/>
      <c r="G28" s="88">
        <v>1</v>
      </c>
      <c r="H28" s="73"/>
      <c r="I28" s="73"/>
      <c r="J28" s="74">
        <f>SUM(B28:I28)</f>
        <v>1</v>
      </c>
      <c r="K28" s="75">
        <v>1</v>
      </c>
      <c r="L28" s="88">
        <v>2011</v>
      </c>
      <c r="M28" s="177">
        <v>1</v>
      </c>
      <c r="N28" s="178">
        <v>4.3478260869565202E-2</v>
      </c>
      <c r="O28" s="172"/>
      <c r="P28" s="47"/>
    </row>
    <row r="29" spans="1:16" ht="13.75" customHeight="1" x14ac:dyDescent="0.15">
      <c r="A29" s="19" t="s">
        <v>56</v>
      </c>
      <c r="B29" s="173"/>
      <c r="C29" s="174">
        <v>46</v>
      </c>
      <c r="D29" s="173"/>
      <c r="E29" s="173"/>
      <c r="F29" s="173"/>
      <c r="G29" s="173"/>
      <c r="H29" s="173"/>
      <c r="I29" s="173"/>
      <c r="J29" s="26">
        <f>SUM(B29:I29)</f>
        <v>46</v>
      </c>
      <c r="K29" s="23">
        <v>46</v>
      </c>
      <c r="L29" s="174">
        <v>2011</v>
      </c>
      <c r="M29" s="175">
        <v>1</v>
      </c>
      <c r="N29" s="176">
        <v>2</v>
      </c>
      <c r="O29" s="47"/>
      <c r="P29" s="47"/>
    </row>
    <row r="30" spans="1:16" ht="13.75" customHeight="1" x14ac:dyDescent="0.15">
      <c r="A30" s="72" t="s">
        <v>57</v>
      </c>
      <c r="B30" s="73"/>
      <c r="C30" s="73"/>
      <c r="D30" s="73"/>
      <c r="E30" s="73"/>
      <c r="F30" s="73"/>
      <c r="G30" s="88">
        <v>3</v>
      </c>
      <c r="H30" s="73"/>
      <c r="I30" s="73"/>
      <c r="J30" s="74">
        <f>SUM(B30:I30)</f>
        <v>3</v>
      </c>
      <c r="K30" s="75">
        <v>3</v>
      </c>
      <c r="L30" s="88">
        <v>2011</v>
      </c>
      <c r="M30" s="177">
        <v>2</v>
      </c>
      <c r="N30" s="178">
        <v>4.3478260869565202E-2</v>
      </c>
      <c r="O30" s="172"/>
      <c r="P30" s="47"/>
    </row>
    <row r="31" spans="1:16" ht="13.75" customHeight="1" x14ac:dyDescent="0.15">
      <c r="A31" s="19" t="s">
        <v>59</v>
      </c>
      <c r="B31" s="173"/>
      <c r="C31" s="173"/>
      <c r="D31" s="173"/>
      <c r="E31" s="173"/>
      <c r="F31" s="173"/>
      <c r="G31" s="173"/>
      <c r="H31" s="173"/>
      <c r="I31" s="173"/>
      <c r="J31" s="24"/>
      <c r="K31" s="23">
        <v>2</v>
      </c>
      <c r="L31" s="174">
        <v>1978</v>
      </c>
      <c r="M31" s="175">
        <v>3</v>
      </c>
      <c r="N31" s="176">
        <v>4.3478260869565202E-2</v>
      </c>
      <c r="O31" s="47"/>
      <c r="P31" s="47"/>
    </row>
    <row r="32" spans="1:16" ht="13.75" customHeight="1" x14ac:dyDescent="0.15">
      <c r="A32" s="72" t="s">
        <v>60</v>
      </c>
      <c r="B32" s="73"/>
      <c r="C32" s="73"/>
      <c r="D32" s="73"/>
      <c r="E32" s="73"/>
      <c r="F32" s="73"/>
      <c r="G32" s="73"/>
      <c r="H32" s="73"/>
      <c r="I32" s="73"/>
      <c r="J32" s="162"/>
      <c r="K32" s="75">
        <v>2</v>
      </c>
      <c r="L32" s="88">
        <v>1991</v>
      </c>
      <c r="M32" s="177">
        <v>2</v>
      </c>
      <c r="N32" s="178">
        <v>8.6956521739130405E-2</v>
      </c>
      <c r="O32" s="172"/>
      <c r="P32" s="47"/>
    </row>
    <row r="33" spans="1:16" ht="13.75" customHeight="1" x14ac:dyDescent="0.15">
      <c r="A33" s="19" t="s">
        <v>61</v>
      </c>
      <c r="B33" s="174">
        <v>22</v>
      </c>
      <c r="C33" s="174">
        <v>300</v>
      </c>
      <c r="D33" s="174">
        <v>65</v>
      </c>
      <c r="E33" s="174">
        <v>2</v>
      </c>
      <c r="F33" s="174">
        <v>40</v>
      </c>
      <c r="G33" s="174">
        <v>7541</v>
      </c>
      <c r="H33" s="174">
        <v>1</v>
      </c>
      <c r="I33" s="173"/>
      <c r="J33" s="26">
        <f>SUM(B33:I33)</f>
        <v>7971</v>
      </c>
      <c r="K33" s="23">
        <v>7971</v>
      </c>
      <c r="L33" s="174">
        <v>2011</v>
      </c>
      <c r="M33" s="175">
        <v>36</v>
      </c>
      <c r="N33" s="176">
        <v>1096.1304347826101</v>
      </c>
      <c r="O33" s="47"/>
      <c r="P33" s="47"/>
    </row>
    <row r="34" spans="1:16" ht="13.75" customHeight="1" x14ac:dyDescent="0.15">
      <c r="A34" s="72" t="s">
        <v>62</v>
      </c>
      <c r="B34" s="73"/>
      <c r="C34" s="88">
        <v>14</v>
      </c>
      <c r="D34" s="73"/>
      <c r="E34" s="73"/>
      <c r="F34" s="73"/>
      <c r="G34" s="88">
        <v>92</v>
      </c>
      <c r="H34" s="88">
        <v>26</v>
      </c>
      <c r="I34" s="73"/>
      <c r="J34" s="74">
        <f>SUM(B34:I34)</f>
        <v>132</v>
      </c>
      <c r="K34" s="75">
        <v>571</v>
      </c>
      <c r="L34" s="88">
        <v>2006</v>
      </c>
      <c r="M34" s="177">
        <v>44</v>
      </c>
      <c r="N34" s="178">
        <v>131.60869565217399</v>
      </c>
      <c r="O34" s="172"/>
      <c r="P34" s="47"/>
    </row>
    <row r="35" spans="1:16" ht="13.75" customHeight="1" x14ac:dyDescent="0.15">
      <c r="A35" s="19" t="s">
        <v>66</v>
      </c>
      <c r="B35" s="173"/>
      <c r="C35" s="173"/>
      <c r="D35" s="173"/>
      <c r="E35" s="173"/>
      <c r="F35" s="173"/>
      <c r="G35" s="173"/>
      <c r="H35" s="173"/>
      <c r="I35" s="173"/>
      <c r="J35" s="29" t="s">
        <v>12</v>
      </c>
      <c r="K35" s="23">
        <v>2</v>
      </c>
      <c r="L35" s="174">
        <v>2002</v>
      </c>
      <c r="M35" s="175">
        <v>3</v>
      </c>
      <c r="N35" s="176">
        <v>0.173913043478261</v>
      </c>
      <c r="O35" s="47"/>
      <c r="P35" s="47"/>
    </row>
    <row r="36" spans="1:16" ht="13.75" customHeight="1" x14ac:dyDescent="0.15">
      <c r="A36" s="72" t="s">
        <v>64</v>
      </c>
      <c r="B36" s="73"/>
      <c r="C36" s="73"/>
      <c r="D36" s="73"/>
      <c r="E36" s="73"/>
      <c r="F36" s="73"/>
      <c r="G36" s="73"/>
      <c r="H36" s="73"/>
      <c r="I36" s="73"/>
      <c r="J36" s="162"/>
      <c r="K36" s="75">
        <v>1</v>
      </c>
      <c r="L36" s="76" t="s">
        <v>381</v>
      </c>
      <c r="M36" s="177">
        <v>3</v>
      </c>
      <c r="N36" s="178">
        <v>0.13043478260869601</v>
      </c>
      <c r="O36" s="172"/>
      <c r="P36" s="47"/>
    </row>
    <row r="37" spans="1:16" ht="13.75" customHeight="1" x14ac:dyDescent="0.15">
      <c r="A37" s="19" t="s">
        <v>63</v>
      </c>
      <c r="B37" s="173"/>
      <c r="C37" s="173"/>
      <c r="D37" s="173"/>
      <c r="E37" s="173"/>
      <c r="F37" s="173"/>
      <c r="G37" s="173"/>
      <c r="H37" s="173"/>
      <c r="I37" s="173"/>
      <c r="J37" s="24"/>
      <c r="K37" s="23">
        <v>1</v>
      </c>
      <c r="L37" s="174">
        <v>1989</v>
      </c>
      <c r="M37" s="175">
        <v>1</v>
      </c>
      <c r="N37" s="176">
        <v>4.3478260869565202E-2</v>
      </c>
      <c r="O37" s="47"/>
      <c r="P37" s="47"/>
    </row>
    <row r="38" spans="1:16" ht="13.75" customHeight="1" x14ac:dyDescent="0.15">
      <c r="A38" s="72" t="s">
        <v>65</v>
      </c>
      <c r="B38" s="73"/>
      <c r="C38" s="73"/>
      <c r="D38" s="73"/>
      <c r="E38" s="73"/>
      <c r="F38" s="73"/>
      <c r="G38" s="73"/>
      <c r="H38" s="73"/>
      <c r="I38" s="73"/>
      <c r="J38" s="162"/>
      <c r="K38" s="75">
        <v>1</v>
      </c>
      <c r="L38" s="88">
        <v>1995</v>
      </c>
      <c r="M38" s="177">
        <v>1</v>
      </c>
      <c r="N38" s="178">
        <v>4.3478260869565202E-2</v>
      </c>
      <c r="O38" s="172"/>
      <c r="P38" s="47"/>
    </row>
    <row r="39" spans="1:16" ht="13.75" customHeight="1" x14ac:dyDescent="0.15">
      <c r="A39" s="19" t="s">
        <v>67</v>
      </c>
      <c r="B39" s="173"/>
      <c r="C39" s="174">
        <v>1</v>
      </c>
      <c r="D39" s="173"/>
      <c r="E39" s="173"/>
      <c r="F39" s="173"/>
      <c r="G39" s="173"/>
      <c r="H39" s="173"/>
      <c r="I39" s="173"/>
      <c r="J39" s="26">
        <f>SUM(B39:I39)</f>
        <v>1</v>
      </c>
      <c r="K39" s="23">
        <v>11</v>
      </c>
      <c r="L39" s="174">
        <v>1996</v>
      </c>
      <c r="M39" s="175">
        <v>17</v>
      </c>
      <c r="N39" s="176">
        <v>2.2608695652173898</v>
      </c>
      <c r="O39" s="47"/>
      <c r="P39" s="47"/>
    </row>
    <row r="40" spans="1:16" ht="13.75" customHeight="1" x14ac:dyDescent="0.15">
      <c r="A40" s="72" t="s">
        <v>43</v>
      </c>
      <c r="B40" s="73"/>
      <c r="C40" s="73"/>
      <c r="D40" s="73"/>
      <c r="E40" s="73"/>
      <c r="F40" s="73"/>
      <c r="G40" s="73"/>
      <c r="H40" s="73"/>
      <c r="I40" s="73"/>
      <c r="J40" s="162"/>
      <c r="K40" s="75">
        <v>1</v>
      </c>
      <c r="L40" s="88">
        <v>2007</v>
      </c>
      <c r="M40" s="177">
        <v>1</v>
      </c>
      <c r="N40" s="178">
        <v>4.3478260869565202E-2</v>
      </c>
      <c r="O40" s="172"/>
      <c r="P40" s="47"/>
    </row>
    <row r="41" spans="1:16" ht="13.75" customHeight="1" x14ac:dyDescent="0.15">
      <c r="A41" s="19" t="s">
        <v>44</v>
      </c>
      <c r="B41" s="174">
        <v>1</v>
      </c>
      <c r="C41" s="174">
        <v>1</v>
      </c>
      <c r="D41" s="173"/>
      <c r="E41" s="173"/>
      <c r="F41" s="173"/>
      <c r="G41" s="174">
        <v>2</v>
      </c>
      <c r="H41" s="173"/>
      <c r="I41" s="173"/>
      <c r="J41" s="26">
        <f t="shared" ref="J41:J50" si="0">SUM(B41:I41)</f>
        <v>4</v>
      </c>
      <c r="K41" s="23">
        <v>5</v>
      </c>
      <c r="L41" s="174">
        <v>2010</v>
      </c>
      <c r="M41" s="175">
        <v>8</v>
      </c>
      <c r="N41" s="176">
        <v>0.82608695652173902</v>
      </c>
      <c r="O41" s="47"/>
      <c r="P41" s="47"/>
    </row>
    <row r="42" spans="1:16" ht="13.75" customHeight="1" x14ac:dyDescent="0.15">
      <c r="A42" s="72" t="s">
        <v>45</v>
      </c>
      <c r="B42" s="88">
        <v>5</v>
      </c>
      <c r="C42" s="88">
        <v>2</v>
      </c>
      <c r="D42" s="73"/>
      <c r="E42" s="88">
        <v>1</v>
      </c>
      <c r="F42" s="73"/>
      <c r="G42" s="73"/>
      <c r="H42" s="88">
        <v>3</v>
      </c>
      <c r="I42" s="73"/>
      <c r="J42" s="74">
        <f t="shared" si="0"/>
        <v>11</v>
      </c>
      <c r="K42" s="75">
        <v>11</v>
      </c>
      <c r="L42" s="88">
        <v>2011</v>
      </c>
      <c r="M42" s="177">
        <v>29</v>
      </c>
      <c r="N42" s="178">
        <v>2.7826086956521698</v>
      </c>
      <c r="O42" s="172"/>
      <c r="P42" s="47"/>
    </row>
    <row r="43" spans="1:16" ht="13.75" customHeight="1" x14ac:dyDescent="0.15">
      <c r="A43" s="19" t="s">
        <v>46</v>
      </c>
      <c r="B43" s="173"/>
      <c r="C43" s="173"/>
      <c r="D43" s="173"/>
      <c r="E43" s="173"/>
      <c r="F43" s="173"/>
      <c r="G43" s="173"/>
      <c r="H43" s="174">
        <v>1</v>
      </c>
      <c r="I43" s="173"/>
      <c r="J43" s="26">
        <f t="shared" si="0"/>
        <v>1</v>
      </c>
      <c r="K43" s="23">
        <v>11</v>
      </c>
      <c r="L43" s="174">
        <v>1997</v>
      </c>
      <c r="M43" s="175">
        <v>35</v>
      </c>
      <c r="N43" s="176">
        <v>4.6956521739130404</v>
      </c>
      <c r="O43" s="47"/>
      <c r="P43" s="47"/>
    </row>
    <row r="44" spans="1:16" ht="13.75" customHeight="1" x14ac:dyDescent="0.15">
      <c r="A44" s="72" t="s">
        <v>48</v>
      </c>
      <c r="B44" s="73"/>
      <c r="C44" s="88">
        <v>2</v>
      </c>
      <c r="D44" s="88">
        <v>2</v>
      </c>
      <c r="E44" s="88">
        <v>1</v>
      </c>
      <c r="F44" s="73"/>
      <c r="G44" s="88">
        <v>1</v>
      </c>
      <c r="H44" s="88">
        <v>1</v>
      </c>
      <c r="I44" s="73"/>
      <c r="J44" s="74">
        <f t="shared" si="0"/>
        <v>7</v>
      </c>
      <c r="K44" s="75">
        <v>14</v>
      </c>
      <c r="L44" s="88">
        <v>2010</v>
      </c>
      <c r="M44" s="177">
        <v>36</v>
      </c>
      <c r="N44" s="178">
        <v>4.6956521739130404</v>
      </c>
      <c r="O44" s="172"/>
      <c r="P44" s="47"/>
    </row>
    <row r="45" spans="1:16" ht="13.75" customHeight="1" x14ac:dyDescent="0.15">
      <c r="A45" s="19" t="s">
        <v>49</v>
      </c>
      <c r="B45" s="173"/>
      <c r="C45" s="173"/>
      <c r="D45" s="173"/>
      <c r="E45" s="173"/>
      <c r="F45" s="173"/>
      <c r="G45" s="173"/>
      <c r="H45" s="174">
        <v>1</v>
      </c>
      <c r="I45" s="173"/>
      <c r="J45" s="26">
        <f t="shared" si="0"/>
        <v>1</v>
      </c>
      <c r="K45" s="23">
        <v>2</v>
      </c>
      <c r="L45" s="174">
        <v>1983</v>
      </c>
      <c r="M45" s="175">
        <v>17</v>
      </c>
      <c r="N45" s="176">
        <v>0.52173913043478304</v>
      </c>
      <c r="O45" s="47"/>
      <c r="P45" s="47"/>
    </row>
    <row r="46" spans="1:16" ht="13.75" customHeight="1" x14ac:dyDescent="0.15">
      <c r="A46" s="72" t="s">
        <v>50</v>
      </c>
      <c r="B46" s="73"/>
      <c r="C46" s="88">
        <v>1</v>
      </c>
      <c r="D46" s="73"/>
      <c r="E46" s="73"/>
      <c r="F46" s="73"/>
      <c r="G46" s="73"/>
      <c r="H46" s="73"/>
      <c r="I46" s="73"/>
      <c r="J46" s="74">
        <f t="shared" si="0"/>
        <v>1</v>
      </c>
      <c r="K46" s="75">
        <v>1</v>
      </c>
      <c r="L46" s="76" t="s">
        <v>383</v>
      </c>
      <c r="M46" s="177">
        <v>7</v>
      </c>
      <c r="N46" s="178">
        <v>0.217391304347826</v>
      </c>
      <c r="O46" s="172"/>
      <c r="P46" s="47"/>
    </row>
    <row r="47" spans="1:16" ht="13.75" customHeight="1" x14ac:dyDescent="0.15">
      <c r="A47" s="19" t="s">
        <v>51</v>
      </c>
      <c r="B47" s="174">
        <v>17</v>
      </c>
      <c r="C47" s="174">
        <v>7</v>
      </c>
      <c r="D47" s="174">
        <v>9</v>
      </c>
      <c r="E47" s="174">
        <v>7</v>
      </c>
      <c r="F47" s="174">
        <v>5</v>
      </c>
      <c r="G47" s="174">
        <v>6</v>
      </c>
      <c r="H47" s="174">
        <v>26</v>
      </c>
      <c r="I47" s="173"/>
      <c r="J47" s="26">
        <f t="shared" si="0"/>
        <v>77</v>
      </c>
      <c r="K47" s="23">
        <v>77</v>
      </c>
      <c r="L47" s="174">
        <v>2011</v>
      </c>
      <c r="M47" s="175">
        <v>61</v>
      </c>
      <c r="N47" s="176">
        <v>46.347826086956502</v>
      </c>
      <c r="O47" s="47"/>
      <c r="P47" s="47"/>
    </row>
    <row r="48" spans="1:16" ht="13.75" customHeight="1" x14ac:dyDescent="0.15">
      <c r="A48" s="72" t="s">
        <v>52</v>
      </c>
      <c r="B48" s="73"/>
      <c r="C48" s="88">
        <v>2</v>
      </c>
      <c r="D48" s="88">
        <v>2</v>
      </c>
      <c r="E48" s="88">
        <v>3</v>
      </c>
      <c r="F48" s="73"/>
      <c r="G48" s="73"/>
      <c r="H48" s="88">
        <v>4</v>
      </c>
      <c r="I48" s="73"/>
      <c r="J48" s="74">
        <f t="shared" si="0"/>
        <v>11</v>
      </c>
      <c r="K48" s="75">
        <v>23</v>
      </c>
      <c r="L48" s="88">
        <v>1989</v>
      </c>
      <c r="M48" s="177">
        <v>56</v>
      </c>
      <c r="N48" s="178">
        <v>9.9565217391304408</v>
      </c>
      <c r="O48" s="172"/>
      <c r="P48" s="47"/>
    </row>
    <row r="49" spans="1:16" ht="13.75" customHeight="1" x14ac:dyDescent="0.15">
      <c r="A49" s="19" t="s">
        <v>85</v>
      </c>
      <c r="B49" s="173"/>
      <c r="C49" s="174">
        <v>1</v>
      </c>
      <c r="D49" s="174">
        <v>1</v>
      </c>
      <c r="E49" s="174">
        <v>1</v>
      </c>
      <c r="F49" s="173"/>
      <c r="G49" s="173"/>
      <c r="H49" s="173"/>
      <c r="I49" s="173"/>
      <c r="J49" s="26">
        <f t="shared" si="0"/>
        <v>3</v>
      </c>
      <c r="K49" s="23">
        <v>37</v>
      </c>
      <c r="L49" s="174">
        <v>1991</v>
      </c>
      <c r="M49" s="175">
        <v>53</v>
      </c>
      <c r="N49" s="176">
        <v>10.304347826087</v>
      </c>
      <c r="O49" s="47"/>
      <c r="P49" s="47"/>
    </row>
    <row r="50" spans="1:16" ht="13.75" customHeight="1" x14ac:dyDescent="0.15">
      <c r="A50" s="72" t="s">
        <v>86</v>
      </c>
      <c r="B50" s="73"/>
      <c r="C50" s="73"/>
      <c r="D50" s="73"/>
      <c r="E50" s="73"/>
      <c r="F50" s="73"/>
      <c r="G50" s="73"/>
      <c r="H50" s="88">
        <v>1</v>
      </c>
      <c r="I50" s="73"/>
      <c r="J50" s="74">
        <f t="shared" si="0"/>
        <v>1</v>
      </c>
      <c r="K50" s="75">
        <v>1</v>
      </c>
      <c r="L50" s="76" t="s">
        <v>384</v>
      </c>
      <c r="M50" s="177">
        <v>8</v>
      </c>
      <c r="N50" s="178">
        <v>0.34782608695652201</v>
      </c>
      <c r="O50" s="172"/>
      <c r="P50" s="47"/>
    </row>
    <row r="51" spans="1:16" ht="13.75" customHeight="1" x14ac:dyDescent="0.15">
      <c r="A51" s="19" t="s">
        <v>87</v>
      </c>
      <c r="B51" s="173"/>
      <c r="C51" s="173"/>
      <c r="D51" s="173"/>
      <c r="E51" s="173"/>
      <c r="F51" s="173"/>
      <c r="G51" s="173"/>
      <c r="H51" s="173"/>
      <c r="I51" s="173"/>
      <c r="J51" s="24"/>
      <c r="K51" s="23">
        <v>1</v>
      </c>
      <c r="L51" s="167" t="s">
        <v>385</v>
      </c>
      <c r="M51" s="175">
        <v>2</v>
      </c>
      <c r="N51" s="176">
        <v>0</v>
      </c>
      <c r="O51" s="47"/>
      <c r="P51" s="47"/>
    </row>
    <row r="52" spans="1:16" ht="13.75" customHeight="1" x14ac:dyDescent="0.15">
      <c r="A52" s="72" t="s">
        <v>37</v>
      </c>
      <c r="B52" s="73"/>
      <c r="C52" s="73"/>
      <c r="D52" s="88">
        <v>1</v>
      </c>
      <c r="E52" s="73"/>
      <c r="F52" s="73"/>
      <c r="G52" s="88">
        <v>2</v>
      </c>
      <c r="H52" s="73"/>
      <c r="I52" s="73"/>
      <c r="J52" s="74">
        <f>SUM(B52:I52)</f>
        <v>3</v>
      </c>
      <c r="K52" s="75">
        <v>10</v>
      </c>
      <c r="L52" s="76" t="s">
        <v>386</v>
      </c>
      <c r="M52" s="177">
        <v>63</v>
      </c>
      <c r="N52" s="178">
        <v>3.3043478260869601</v>
      </c>
      <c r="O52" s="172"/>
      <c r="P52" s="47"/>
    </row>
    <row r="53" spans="1:16" ht="13.75" customHeight="1" x14ac:dyDescent="0.15">
      <c r="A53" s="19" t="s">
        <v>35</v>
      </c>
      <c r="B53" s="173"/>
      <c r="C53" s="173"/>
      <c r="D53" s="173"/>
      <c r="E53" s="173"/>
      <c r="F53" s="173"/>
      <c r="G53" s="173"/>
      <c r="H53" s="173"/>
      <c r="I53" s="173"/>
      <c r="J53" s="24"/>
      <c r="K53" s="23">
        <v>17</v>
      </c>
      <c r="L53" s="174">
        <v>2000</v>
      </c>
      <c r="M53" s="175">
        <v>2</v>
      </c>
      <c r="N53" s="176">
        <v>0.82608695652173902</v>
      </c>
      <c r="O53" s="47"/>
      <c r="P53" s="47"/>
    </row>
    <row r="54" spans="1:16" ht="13.75" customHeight="1" x14ac:dyDescent="0.15">
      <c r="A54" s="72" t="s">
        <v>36</v>
      </c>
      <c r="B54" s="73"/>
      <c r="C54" s="73"/>
      <c r="D54" s="73"/>
      <c r="E54" s="73"/>
      <c r="F54" s="73"/>
      <c r="G54" s="73"/>
      <c r="H54" s="73"/>
      <c r="I54" s="73"/>
      <c r="J54" s="163" t="s">
        <v>12</v>
      </c>
      <c r="K54" s="75">
        <v>35</v>
      </c>
      <c r="L54" s="88">
        <v>1946</v>
      </c>
      <c r="M54" s="177">
        <v>35</v>
      </c>
      <c r="N54" s="178">
        <v>1.0434782608695701</v>
      </c>
      <c r="O54" s="172"/>
      <c r="P54" s="47"/>
    </row>
    <row r="55" spans="1:16" ht="13.75" customHeight="1" x14ac:dyDescent="0.15">
      <c r="A55" s="19" t="s">
        <v>38</v>
      </c>
      <c r="B55" s="173"/>
      <c r="C55" s="174">
        <v>1</v>
      </c>
      <c r="D55" s="173"/>
      <c r="E55" s="173"/>
      <c r="F55" s="174">
        <v>4</v>
      </c>
      <c r="G55" s="173"/>
      <c r="H55" s="173"/>
      <c r="I55" s="174">
        <v>40</v>
      </c>
      <c r="J55" s="26">
        <f>SUM(B55:I55)</f>
        <v>45</v>
      </c>
      <c r="K55" s="23">
        <v>124</v>
      </c>
      <c r="L55" s="174">
        <v>2010</v>
      </c>
      <c r="M55" s="175">
        <v>21</v>
      </c>
      <c r="N55" s="176">
        <v>25.652173913043502</v>
      </c>
      <c r="O55" s="47"/>
      <c r="P55" s="47"/>
    </row>
    <row r="56" spans="1:16" ht="13.75" customHeight="1" x14ac:dyDescent="0.15">
      <c r="A56" s="72" t="s">
        <v>68</v>
      </c>
      <c r="B56" s="88">
        <v>75</v>
      </c>
      <c r="C56" s="88">
        <v>5</v>
      </c>
      <c r="D56" s="88">
        <v>83</v>
      </c>
      <c r="E56" s="88">
        <v>47</v>
      </c>
      <c r="F56" s="88">
        <v>12</v>
      </c>
      <c r="G56" s="88">
        <v>6</v>
      </c>
      <c r="H56" s="88">
        <v>206</v>
      </c>
      <c r="I56" s="73"/>
      <c r="J56" s="74">
        <f>SUM(B56:I56)</f>
        <v>434</v>
      </c>
      <c r="K56" s="75">
        <v>1139</v>
      </c>
      <c r="L56" s="88">
        <v>1999</v>
      </c>
      <c r="M56" s="177">
        <v>51</v>
      </c>
      <c r="N56" s="178">
        <v>468.26086956521698</v>
      </c>
      <c r="O56" s="172"/>
      <c r="P56" s="47"/>
    </row>
    <row r="57" spans="1:16" ht="13.75" customHeight="1" x14ac:dyDescent="0.15">
      <c r="A57" s="19" t="s">
        <v>69</v>
      </c>
      <c r="B57" s="174">
        <v>15</v>
      </c>
      <c r="C57" s="174">
        <v>62</v>
      </c>
      <c r="D57" s="174">
        <v>60</v>
      </c>
      <c r="E57" s="174">
        <v>45</v>
      </c>
      <c r="F57" s="174">
        <v>7</v>
      </c>
      <c r="G57" s="174">
        <v>42</v>
      </c>
      <c r="H57" s="174">
        <v>104</v>
      </c>
      <c r="I57" s="174">
        <v>7</v>
      </c>
      <c r="J57" s="26">
        <f>SUM(B57:I57)</f>
        <v>342</v>
      </c>
      <c r="K57" s="23">
        <v>762</v>
      </c>
      <c r="L57" s="167" t="s">
        <v>387</v>
      </c>
      <c r="M57" s="175">
        <v>53</v>
      </c>
      <c r="N57" s="176">
        <v>475.43478260869603</v>
      </c>
      <c r="O57" s="47"/>
      <c r="P57" s="47"/>
    </row>
    <row r="58" spans="1:16" ht="13.75" customHeight="1" x14ac:dyDescent="0.15">
      <c r="A58" s="72" t="s">
        <v>75</v>
      </c>
      <c r="B58" s="73"/>
      <c r="C58" s="73"/>
      <c r="D58" s="73"/>
      <c r="E58" s="73"/>
      <c r="F58" s="73"/>
      <c r="G58" s="73"/>
      <c r="H58" s="73"/>
      <c r="I58" s="73"/>
      <c r="J58" s="162"/>
      <c r="K58" s="75">
        <v>1</v>
      </c>
      <c r="L58" s="76" t="s">
        <v>388</v>
      </c>
      <c r="M58" s="177">
        <v>6</v>
      </c>
      <c r="N58" s="178">
        <v>0.13043478260869601</v>
      </c>
      <c r="O58" s="172"/>
      <c r="P58" s="47"/>
    </row>
    <row r="59" spans="1:16" ht="13.75" customHeight="1" x14ac:dyDescent="0.15">
      <c r="A59" s="19" t="s">
        <v>74</v>
      </c>
      <c r="B59" s="173"/>
      <c r="C59" s="173"/>
      <c r="D59" s="173"/>
      <c r="E59" s="173"/>
      <c r="F59" s="173"/>
      <c r="G59" s="173"/>
      <c r="H59" s="173"/>
      <c r="I59" s="173"/>
      <c r="J59" s="24"/>
      <c r="K59" s="23">
        <v>4</v>
      </c>
      <c r="L59" s="174">
        <v>1993</v>
      </c>
      <c r="M59" s="175">
        <v>13</v>
      </c>
      <c r="N59" s="176">
        <v>0.73913043478260898</v>
      </c>
      <c r="O59" s="47"/>
      <c r="P59" s="47"/>
    </row>
    <row r="60" spans="1:16" ht="13.75" customHeight="1" x14ac:dyDescent="0.15">
      <c r="A60" s="72" t="s">
        <v>71</v>
      </c>
      <c r="B60" s="73"/>
      <c r="C60" s="88">
        <v>1</v>
      </c>
      <c r="D60" s="73"/>
      <c r="E60" s="73"/>
      <c r="F60" s="73"/>
      <c r="G60" s="88">
        <v>3</v>
      </c>
      <c r="H60" s="73"/>
      <c r="I60" s="73"/>
      <c r="J60" s="74">
        <f>SUM(B60:I60)</f>
        <v>4</v>
      </c>
      <c r="K60" s="75">
        <v>10</v>
      </c>
      <c r="L60" s="88">
        <v>1993</v>
      </c>
      <c r="M60" s="177">
        <v>41</v>
      </c>
      <c r="N60" s="178">
        <v>3.8260869565217401</v>
      </c>
      <c r="O60" s="172"/>
      <c r="P60" s="47"/>
    </row>
    <row r="61" spans="1:16" ht="13.75" customHeight="1" x14ac:dyDescent="0.15">
      <c r="A61" s="19" t="s">
        <v>73</v>
      </c>
      <c r="B61" s="173"/>
      <c r="C61" s="173"/>
      <c r="D61" s="173"/>
      <c r="E61" s="173"/>
      <c r="F61" s="173"/>
      <c r="G61" s="173"/>
      <c r="H61" s="173"/>
      <c r="I61" s="173"/>
      <c r="J61" s="24"/>
      <c r="K61" s="23">
        <v>1</v>
      </c>
      <c r="L61" s="174">
        <v>1995</v>
      </c>
      <c r="M61" s="175">
        <v>1</v>
      </c>
      <c r="N61" s="176">
        <v>4.3478260869565202E-2</v>
      </c>
      <c r="O61" s="47"/>
      <c r="P61" s="47"/>
    </row>
    <row r="62" spans="1:16" ht="13.75" customHeight="1" x14ac:dyDescent="0.15">
      <c r="A62" s="72" t="s">
        <v>70</v>
      </c>
      <c r="B62" s="73"/>
      <c r="C62" s="88">
        <v>1</v>
      </c>
      <c r="D62" s="73"/>
      <c r="E62" s="73"/>
      <c r="F62" s="73"/>
      <c r="G62" s="88">
        <v>2</v>
      </c>
      <c r="H62" s="88">
        <v>8</v>
      </c>
      <c r="I62" s="73"/>
      <c r="J62" s="74">
        <f>SUM(B62:I62)</f>
        <v>11</v>
      </c>
      <c r="K62" s="75">
        <v>28</v>
      </c>
      <c r="L62" s="88">
        <v>1993</v>
      </c>
      <c r="M62" s="177">
        <v>28</v>
      </c>
      <c r="N62" s="178">
        <v>10.521739130434799</v>
      </c>
      <c r="O62" s="172"/>
      <c r="P62" s="47"/>
    </row>
    <row r="63" spans="1:16" ht="13.75" customHeight="1" x14ac:dyDescent="0.15">
      <c r="A63" s="19" t="s">
        <v>76</v>
      </c>
      <c r="B63" s="173"/>
      <c r="C63" s="173"/>
      <c r="D63" s="173"/>
      <c r="E63" s="173"/>
      <c r="F63" s="173"/>
      <c r="G63" s="173"/>
      <c r="H63" s="173"/>
      <c r="I63" s="173"/>
      <c r="J63" s="24"/>
      <c r="K63" s="23">
        <v>1</v>
      </c>
      <c r="L63" s="167" t="s">
        <v>389</v>
      </c>
      <c r="M63" s="180">
        <v>2</v>
      </c>
      <c r="N63" s="181">
        <v>0</v>
      </c>
      <c r="O63" s="47"/>
      <c r="P63" s="47"/>
    </row>
    <row r="64" spans="1:16" ht="13.75" customHeight="1" x14ac:dyDescent="0.15">
      <c r="A64" s="19" t="s">
        <v>72</v>
      </c>
      <c r="B64" s="173"/>
      <c r="C64" s="173"/>
      <c r="D64" s="173"/>
      <c r="E64" s="173"/>
      <c r="F64" s="173"/>
      <c r="G64" s="173"/>
      <c r="H64" s="173"/>
      <c r="I64" s="173"/>
      <c r="J64" s="24"/>
      <c r="K64" s="23">
        <v>5</v>
      </c>
      <c r="L64" s="174">
        <v>1949</v>
      </c>
      <c r="M64" s="182">
        <v>2</v>
      </c>
      <c r="N64" s="183">
        <v>0</v>
      </c>
      <c r="O64" s="47"/>
      <c r="P64" s="47"/>
    </row>
    <row r="65" spans="1:16" ht="13.75" customHeight="1" x14ac:dyDescent="0.15">
      <c r="A65" s="72" t="s">
        <v>77</v>
      </c>
      <c r="B65" s="73"/>
      <c r="C65" s="88">
        <v>1</v>
      </c>
      <c r="D65" s="73"/>
      <c r="E65" s="73"/>
      <c r="F65" s="73"/>
      <c r="G65" s="88">
        <v>1</v>
      </c>
      <c r="H65" s="73"/>
      <c r="I65" s="73"/>
      <c r="J65" s="74">
        <f>SUM(B65:I65)</f>
        <v>2</v>
      </c>
      <c r="K65" s="75">
        <v>11</v>
      </c>
      <c r="L65" s="88">
        <v>2010</v>
      </c>
      <c r="M65" s="177">
        <v>39</v>
      </c>
      <c r="N65" s="178">
        <v>3.3478260869565202</v>
      </c>
      <c r="O65" s="172"/>
      <c r="P65" s="47"/>
    </row>
    <row r="66" spans="1:16" ht="13.75" customHeight="1" x14ac:dyDescent="0.15">
      <c r="A66" s="19" t="s">
        <v>79</v>
      </c>
      <c r="B66" s="174">
        <v>2</v>
      </c>
      <c r="C66" s="174">
        <v>9</v>
      </c>
      <c r="D66" s="174">
        <v>1</v>
      </c>
      <c r="E66" s="173"/>
      <c r="F66" s="174">
        <v>3</v>
      </c>
      <c r="G66" s="174">
        <v>4</v>
      </c>
      <c r="H66" s="174">
        <v>2</v>
      </c>
      <c r="I66" s="174">
        <v>1</v>
      </c>
      <c r="J66" s="26">
        <f>SUM(B66:I66)</f>
        <v>22</v>
      </c>
      <c r="K66" s="23">
        <v>22</v>
      </c>
      <c r="L66" s="167" t="s">
        <v>390</v>
      </c>
      <c r="M66" s="175">
        <v>19</v>
      </c>
      <c r="N66" s="176">
        <v>6</v>
      </c>
      <c r="O66" s="47"/>
      <c r="P66" s="47"/>
    </row>
    <row r="67" spans="1:16" ht="13.75" customHeight="1" x14ac:dyDescent="0.15">
      <c r="A67" s="72" t="s">
        <v>83</v>
      </c>
      <c r="B67" s="73"/>
      <c r="C67" s="88">
        <v>2</v>
      </c>
      <c r="D67" s="88">
        <v>1</v>
      </c>
      <c r="E67" s="73"/>
      <c r="F67" s="73"/>
      <c r="G67" s="88">
        <v>2</v>
      </c>
      <c r="H67" s="73"/>
      <c r="I67" s="73"/>
      <c r="J67" s="74">
        <f>SUM(B67:I67)</f>
        <v>5</v>
      </c>
      <c r="K67" s="75">
        <v>12</v>
      </c>
      <c r="L67" s="88">
        <v>2007</v>
      </c>
      <c r="M67" s="177">
        <v>28</v>
      </c>
      <c r="N67" s="178">
        <v>2.52173913043478</v>
      </c>
      <c r="O67" s="172"/>
      <c r="P67" s="47"/>
    </row>
    <row r="68" spans="1:16" ht="13.75" customHeight="1" x14ac:dyDescent="0.15">
      <c r="A68" s="19" t="s">
        <v>78</v>
      </c>
      <c r="B68" s="173"/>
      <c r="C68" s="173"/>
      <c r="D68" s="173"/>
      <c r="E68" s="173"/>
      <c r="F68" s="173"/>
      <c r="G68" s="173"/>
      <c r="H68" s="173"/>
      <c r="I68" s="173"/>
      <c r="J68" s="24"/>
      <c r="K68" s="23">
        <v>1</v>
      </c>
      <c r="L68" s="167" t="s">
        <v>391</v>
      </c>
      <c r="M68" s="175">
        <v>3</v>
      </c>
      <c r="N68" s="176">
        <v>0.13043478260869601</v>
      </c>
      <c r="O68" s="47"/>
      <c r="P68" s="47"/>
    </row>
    <row r="69" spans="1:16" ht="13.75" customHeight="1" x14ac:dyDescent="0.15">
      <c r="A69" s="72" t="s">
        <v>80</v>
      </c>
      <c r="B69" s="73"/>
      <c r="C69" s="73"/>
      <c r="D69" s="73"/>
      <c r="E69" s="73"/>
      <c r="F69" s="73"/>
      <c r="G69" s="73"/>
      <c r="H69" s="73"/>
      <c r="I69" s="73"/>
      <c r="J69" s="162"/>
      <c r="K69" s="75">
        <v>1</v>
      </c>
      <c r="L69" s="88">
        <v>1989</v>
      </c>
      <c r="M69" s="177">
        <v>1</v>
      </c>
      <c r="N69" s="178">
        <v>4.3478260869565202E-2</v>
      </c>
      <c r="O69" s="172"/>
      <c r="P69" s="47"/>
    </row>
    <row r="70" spans="1:16" ht="13.75" customHeight="1" x14ac:dyDescent="0.15">
      <c r="A70" s="19" t="s">
        <v>81</v>
      </c>
      <c r="B70" s="174">
        <v>3</v>
      </c>
      <c r="C70" s="174">
        <v>12</v>
      </c>
      <c r="D70" s="174">
        <v>5</v>
      </c>
      <c r="E70" s="174">
        <v>4</v>
      </c>
      <c r="F70" s="174">
        <v>13</v>
      </c>
      <c r="G70" s="174">
        <v>16</v>
      </c>
      <c r="H70" s="174">
        <v>6</v>
      </c>
      <c r="I70" s="174">
        <v>14</v>
      </c>
      <c r="J70" s="26">
        <f>SUM(B70:I70)</f>
        <v>73</v>
      </c>
      <c r="K70" s="23">
        <v>110</v>
      </c>
      <c r="L70" s="174">
        <v>2010</v>
      </c>
      <c r="M70" s="175">
        <v>75</v>
      </c>
      <c r="N70" s="176">
        <v>62.6086956521739</v>
      </c>
      <c r="O70" s="47"/>
      <c r="P70" s="47"/>
    </row>
    <row r="71" spans="1:16" ht="13.75" customHeight="1" x14ac:dyDescent="0.15">
      <c r="A71" s="72" t="s">
        <v>82</v>
      </c>
      <c r="B71" s="73"/>
      <c r="C71" s="88">
        <v>5</v>
      </c>
      <c r="D71" s="88">
        <v>2</v>
      </c>
      <c r="E71" s="73"/>
      <c r="F71" s="88">
        <v>2</v>
      </c>
      <c r="G71" s="88">
        <v>3</v>
      </c>
      <c r="H71" s="73"/>
      <c r="I71" s="88">
        <v>1</v>
      </c>
      <c r="J71" s="74">
        <f>SUM(B71:I71)</f>
        <v>13</v>
      </c>
      <c r="K71" s="75">
        <v>25</v>
      </c>
      <c r="L71" s="76" t="s">
        <v>392</v>
      </c>
      <c r="M71" s="177">
        <v>64</v>
      </c>
      <c r="N71" s="178">
        <v>13.3478260869565</v>
      </c>
      <c r="O71" s="172"/>
      <c r="P71" s="47"/>
    </row>
    <row r="72" spans="1:16" ht="13.75" customHeight="1" x14ac:dyDescent="0.15">
      <c r="A72" s="19" t="s">
        <v>84</v>
      </c>
      <c r="B72" s="173"/>
      <c r="C72" s="173"/>
      <c r="D72" s="173"/>
      <c r="E72" s="173"/>
      <c r="F72" s="173"/>
      <c r="G72" s="174">
        <v>2</v>
      </c>
      <c r="H72" s="173"/>
      <c r="I72" s="173"/>
      <c r="J72" s="26">
        <f>SUM(B72:I72)</f>
        <v>2</v>
      </c>
      <c r="K72" s="23">
        <v>6</v>
      </c>
      <c r="L72" s="174">
        <v>2008</v>
      </c>
      <c r="M72" s="175">
        <v>21</v>
      </c>
      <c r="N72" s="176">
        <v>1.60869565217391</v>
      </c>
      <c r="O72" s="47"/>
      <c r="P72" s="47"/>
    </row>
    <row r="73" spans="1:16" ht="13.75" customHeight="1" x14ac:dyDescent="0.15">
      <c r="A73" s="72" t="s">
        <v>95</v>
      </c>
      <c r="B73" s="88">
        <v>32</v>
      </c>
      <c r="C73" s="88">
        <v>8</v>
      </c>
      <c r="D73" s="73"/>
      <c r="E73" s="73"/>
      <c r="F73" s="73"/>
      <c r="G73" s="88">
        <v>2</v>
      </c>
      <c r="H73" s="88">
        <v>22</v>
      </c>
      <c r="I73" s="73"/>
      <c r="J73" s="74">
        <f>SUM(B73:I73)</f>
        <v>64</v>
      </c>
      <c r="K73" s="75">
        <v>339</v>
      </c>
      <c r="L73" s="88">
        <v>2005</v>
      </c>
      <c r="M73" s="177">
        <v>40</v>
      </c>
      <c r="N73" s="178">
        <v>96.2173913043478</v>
      </c>
      <c r="O73" s="172"/>
      <c r="P73" s="47"/>
    </row>
    <row r="74" spans="1:16" ht="13.75" customHeight="1" x14ac:dyDescent="0.15">
      <c r="A74" s="19" t="s">
        <v>91</v>
      </c>
      <c r="B74" s="174">
        <v>43</v>
      </c>
      <c r="C74" s="174">
        <v>27</v>
      </c>
      <c r="D74" s="174">
        <v>13</v>
      </c>
      <c r="E74" s="174">
        <v>16</v>
      </c>
      <c r="F74" s="174">
        <v>18</v>
      </c>
      <c r="G74" s="174">
        <v>43</v>
      </c>
      <c r="H74" s="174">
        <v>36</v>
      </c>
      <c r="I74" s="174">
        <v>10</v>
      </c>
      <c r="J74" s="26">
        <f>SUM(B74:I74)</f>
        <v>206</v>
      </c>
      <c r="K74" s="23">
        <v>355</v>
      </c>
      <c r="L74" s="174">
        <v>2005</v>
      </c>
      <c r="M74" s="175">
        <v>72</v>
      </c>
      <c r="N74" s="176">
        <v>217.95652173913001</v>
      </c>
      <c r="O74" s="47"/>
      <c r="P74" s="47"/>
    </row>
    <row r="75" spans="1:16" ht="13.75" customHeight="1" x14ac:dyDescent="0.15">
      <c r="A75" s="72" t="s">
        <v>92</v>
      </c>
      <c r="B75" s="73"/>
      <c r="C75" s="73"/>
      <c r="D75" s="73"/>
      <c r="E75" s="73"/>
      <c r="F75" s="73"/>
      <c r="G75" s="73"/>
      <c r="H75" s="73"/>
      <c r="I75" s="73"/>
      <c r="J75" s="162"/>
      <c r="K75" s="75">
        <v>1</v>
      </c>
      <c r="L75" s="88">
        <v>1990</v>
      </c>
      <c r="M75" s="177">
        <v>1</v>
      </c>
      <c r="N75" s="178">
        <v>4.3478260869565202E-2</v>
      </c>
      <c r="O75" s="172"/>
      <c r="P75" s="47"/>
    </row>
    <row r="76" spans="1:16" ht="13.75" customHeight="1" x14ac:dyDescent="0.15">
      <c r="A76" s="19" t="s">
        <v>93</v>
      </c>
      <c r="B76" s="174">
        <v>7816</v>
      </c>
      <c r="C76" s="174">
        <v>750</v>
      </c>
      <c r="D76" s="174">
        <v>2400</v>
      </c>
      <c r="E76" s="174">
        <v>297</v>
      </c>
      <c r="F76" s="174">
        <v>158</v>
      </c>
      <c r="G76" s="174">
        <v>545</v>
      </c>
      <c r="H76" s="174">
        <v>75000</v>
      </c>
      <c r="I76" s="174">
        <v>121</v>
      </c>
      <c r="J76" s="26">
        <f>SUM(B76:I76)</f>
        <v>87087</v>
      </c>
      <c r="K76" s="23">
        <v>87087</v>
      </c>
      <c r="L76" s="174">
        <v>2011</v>
      </c>
      <c r="M76" s="180">
        <v>66</v>
      </c>
      <c r="N76" s="181">
        <v>18648.217391304301</v>
      </c>
      <c r="O76" s="47"/>
      <c r="P76" s="47"/>
    </row>
    <row r="77" spans="1:16" ht="13.75" customHeight="1" x14ac:dyDescent="0.15">
      <c r="A77" s="19" t="s">
        <v>94</v>
      </c>
      <c r="B77" s="173"/>
      <c r="C77" s="173"/>
      <c r="D77" s="173"/>
      <c r="E77" s="173"/>
      <c r="F77" s="173"/>
      <c r="G77" s="173"/>
      <c r="H77" s="173"/>
      <c r="I77" s="173"/>
      <c r="J77" s="24"/>
      <c r="K77" s="179" t="s">
        <v>12</v>
      </c>
      <c r="L77" s="174">
        <v>2010</v>
      </c>
      <c r="M77" s="182">
        <v>0</v>
      </c>
      <c r="N77" s="183">
        <v>0</v>
      </c>
      <c r="O77" s="47"/>
      <c r="P77" s="47"/>
    </row>
    <row r="78" spans="1:16" ht="13.75" customHeight="1" x14ac:dyDescent="0.15">
      <c r="A78" s="72" t="s">
        <v>98</v>
      </c>
      <c r="B78" s="73"/>
      <c r="C78" s="73"/>
      <c r="D78" s="73"/>
      <c r="E78" s="73"/>
      <c r="F78" s="73"/>
      <c r="G78" s="73"/>
      <c r="H78" s="73"/>
      <c r="I78" s="73"/>
      <c r="J78" s="162"/>
      <c r="K78" s="75">
        <v>3</v>
      </c>
      <c r="L78" s="88">
        <v>1993</v>
      </c>
      <c r="M78" s="177">
        <v>2</v>
      </c>
      <c r="N78" s="178">
        <v>0.13043478260869601</v>
      </c>
      <c r="O78" s="172"/>
      <c r="P78" s="47"/>
    </row>
    <row r="79" spans="1:16" ht="13.75" customHeight="1" x14ac:dyDescent="0.15">
      <c r="A79" s="19" t="s">
        <v>96</v>
      </c>
      <c r="B79" s="174">
        <v>17</v>
      </c>
      <c r="C79" s="174">
        <v>45</v>
      </c>
      <c r="D79" s="174">
        <v>24</v>
      </c>
      <c r="E79" s="174">
        <v>35</v>
      </c>
      <c r="F79" s="174">
        <v>51</v>
      </c>
      <c r="G79" s="174">
        <v>105</v>
      </c>
      <c r="H79" s="174">
        <v>20</v>
      </c>
      <c r="I79" s="174">
        <v>49</v>
      </c>
      <c r="J79" s="26">
        <f>SUM(B79:I79)</f>
        <v>346</v>
      </c>
      <c r="K79" s="23">
        <v>498</v>
      </c>
      <c r="L79" s="174">
        <v>1994</v>
      </c>
      <c r="M79" s="175">
        <v>76</v>
      </c>
      <c r="N79" s="176">
        <v>351.08695652173901</v>
      </c>
      <c r="O79" s="47"/>
      <c r="P79" s="47"/>
    </row>
    <row r="80" spans="1:16" ht="13.75" customHeight="1" x14ac:dyDescent="0.15">
      <c r="A80" s="72" t="s">
        <v>97</v>
      </c>
      <c r="B80" s="73"/>
      <c r="C80" s="73"/>
      <c r="D80" s="73"/>
      <c r="E80" s="73"/>
      <c r="F80" s="73"/>
      <c r="G80" s="73"/>
      <c r="H80" s="73"/>
      <c r="I80" s="73"/>
      <c r="J80" s="162"/>
      <c r="K80" s="75">
        <v>3</v>
      </c>
      <c r="L80" s="88">
        <v>1972</v>
      </c>
      <c r="M80" s="177">
        <v>2</v>
      </c>
      <c r="N80" s="178">
        <v>0</v>
      </c>
      <c r="O80" s="172"/>
      <c r="P80" s="47"/>
    </row>
    <row r="81" spans="1:16" ht="13.75" customHeight="1" x14ac:dyDescent="0.15">
      <c r="A81" s="19" t="s">
        <v>101</v>
      </c>
      <c r="B81" s="173"/>
      <c r="C81" s="174">
        <v>3</v>
      </c>
      <c r="D81" s="173"/>
      <c r="E81" s="173"/>
      <c r="F81" s="174">
        <v>1</v>
      </c>
      <c r="G81" s="174">
        <v>2</v>
      </c>
      <c r="H81" s="173"/>
      <c r="I81" s="173"/>
      <c r="J81" s="26">
        <f>SUM(B81:I81)</f>
        <v>6</v>
      </c>
      <c r="K81" s="23">
        <v>18</v>
      </c>
      <c r="L81" s="174">
        <v>1995</v>
      </c>
      <c r="M81" s="175">
        <v>56</v>
      </c>
      <c r="N81" s="176">
        <v>7.6956521739130404</v>
      </c>
      <c r="O81" s="47"/>
      <c r="P81" s="47"/>
    </row>
    <row r="82" spans="1:16" ht="13.75" customHeight="1" x14ac:dyDescent="0.15">
      <c r="A82" s="72" t="s">
        <v>100</v>
      </c>
      <c r="B82" s="88">
        <v>1</v>
      </c>
      <c r="C82" s="88">
        <v>9</v>
      </c>
      <c r="D82" s="88">
        <v>2</v>
      </c>
      <c r="E82" s="73"/>
      <c r="F82" s="88">
        <v>3</v>
      </c>
      <c r="G82" s="88">
        <v>6</v>
      </c>
      <c r="H82" s="88">
        <v>3</v>
      </c>
      <c r="I82" s="88">
        <v>4</v>
      </c>
      <c r="J82" s="74">
        <f>SUM(B82:I82)</f>
        <v>28</v>
      </c>
      <c r="K82" s="75">
        <v>99</v>
      </c>
      <c r="L82" s="88">
        <v>2010</v>
      </c>
      <c r="M82" s="177">
        <v>68</v>
      </c>
      <c r="N82" s="178">
        <v>45.956521739130402</v>
      </c>
      <c r="O82" s="172"/>
      <c r="P82" s="47"/>
    </row>
    <row r="83" spans="1:16" ht="13.75" customHeight="1" x14ac:dyDescent="0.15">
      <c r="A83" s="19" t="s">
        <v>99</v>
      </c>
      <c r="B83" s="174">
        <v>2</v>
      </c>
      <c r="C83" s="174">
        <v>1</v>
      </c>
      <c r="D83" s="174">
        <v>2</v>
      </c>
      <c r="E83" s="174">
        <v>2</v>
      </c>
      <c r="F83" s="174">
        <v>1</v>
      </c>
      <c r="G83" s="174">
        <v>13</v>
      </c>
      <c r="H83" s="174">
        <v>2</v>
      </c>
      <c r="I83" s="174">
        <v>2</v>
      </c>
      <c r="J83" s="26">
        <f>SUM(B83:I83)</f>
        <v>25</v>
      </c>
      <c r="K83" s="23">
        <v>58</v>
      </c>
      <c r="L83" s="174">
        <v>2003</v>
      </c>
      <c r="M83" s="175">
        <v>46</v>
      </c>
      <c r="N83" s="176">
        <v>18.173913043478301</v>
      </c>
      <c r="O83" s="47"/>
      <c r="P83" s="47"/>
    </row>
    <row r="84" spans="1:16" ht="13.75" customHeight="1" x14ac:dyDescent="0.15">
      <c r="A84" s="72" t="s">
        <v>104</v>
      </c>
      <c r="B84" s="73"/>
      <c r="C84" s="73"/>
      <c r="D84" s="73"/>
      <c r="E84" s="73"/>
      <c r="F84" s="73"/>
      <c r="G84" s="73"/>
      <c r="H84" s="73"/>
      <c r="I84" s="73"/>
      <c r="J84" s="162"/>
      <c r="K84" s="75">
        <v>1</v>
      </c>
      <c r="L84" s="88">
        <v>2005</v>
      </c>
      <c r="M84" s="177">
        <v>1</v>
      </c>
      <c r="N84" s="178">
        <v>4.3478260869565202E-2</v>
      </c>
      <c r="O84" s="172"/>
      <c r="P84" s="47"/>
    </row>
    <row r="85" spans="1:16" ht="13.75" customHeight="1" x14ac:dyDescent="0.15">
      <c r="A85" s="19" t="s">
        <v>103</v>
      </c>
      <c r="B85" s="173"/>
      <c r="C85" s="174">
        <v>1</v>
      </c>
      <c r="D85" s="173"/>
      <c r="E85" s="173"/>
      <c r="F85" s="173"/>
      <c r="G85" s="174">
        <v>1</v>
      </c>
      <c r="H85" s="173"/>
      <c r="I85" s="173"/>
      <c r="J85" s="26">
        <f>SUM(B85:I85)</f>
        <v>2</v>
      </c>
      <c r="K85" s="23">
        <v>4</v>
      </c>
      <c r="L85" s="167" t="s">
        <v>393</v>
      </c>
      <c r="M85" s="175">
        <v>31</v>
      </c>
      <c r="N85" s="176">
        <v>2.0434782608695699</v>
      </c>
      <c r="O85" s="47"/>
      <c r="P85" s="47"/>
    </row>
    <row r="86" spans="1:16" ht="13.75" customHeight="1" x14ac:dyDescent="0.15">
      <c r="A86" s="72" t="s">
        <v>105</v>
      </c>
      <c r="B86" s="73"/>
      <c r="C86" s="88">
        <v>1</v>
      </c>
      <c r="D86" s="73"/>
      <c r="E86" s="73"/>
      <c r="F86" s="73"/>
      <c r="G86" s="73"/>
      <c r="H86" s="73"/>
      <c r="I86" s="73"/>
      <c r="J86" s="74">
        <f>SUM(B86:I86)</f>
        <v>1</v>
      </c>
      <c r="K86" s="75">
        <v>1</v>
      </c>
      <c r="L86" s="76" t="s">
        <v>436</v>
      </c>
      <c r="M86" s="177">
        <v>7</v>
      </c>
      <c r="N86" s="178">
        <v>0.30434782608695699</v>
      </c>
      <c r="O86" s="172"/>
      <c r="P86" s="47"/>
    </row>
    <row r="87" spans="1:16" ht="13.75" customHeight="1" x14ac:dyDescent="0.15">
      <c r="A87" s="19" t="s">
        <v>106</v>
      </c>
      <c r="B87" s="174">
        <v>2</v>
      </c>
      <c r="C87" s="174">
        <v>4</v>
      </c>
      <c r="D87" s="173"/>
      <c r="E87" s="173"/>
      <c r="F87" s="174">
        <v>5</v>
      </c>
      <c r="G87" s="174">
        <v>6</v>
      </c>
      <c r="H87" s="173"/>
      <c r="I87" s="173"/>
      <c r="J87" s="26">
        <f>SUM(B87:I87)</f>
        <v>17</v>
      </c>
      <c r="K87" s="23">
        <v>103</v>
      </c>
      <c r="L87" s="174">
        <v>1943</v>
      </c>
      <c r="M87" s="175">
        <v>72</v>
      </c>
      <c r="N87" s="176">
        <v>21.565217391304301</v>
      </c>
      <c r="O87" s="47"/>
      <c r="P87" s="47"/>
    </row>
    <row r="88" spans="1:16" ht="13.75" customHeight="1" x14ac:dyDescent="0.15">
      <c r="A88" s="72" t="s">
        <v>107</v>
      </c>
      <c r="B88" s="73"/>
      <c r="C88" s="73"/>
      <c r="D88" s="73"/>
      <c r="E88" s="73"/>
      <c r="F88" s="73"/>
      <c r="G88" s="73"/>
      <c r="H88" s="73"/>
      <c r="I88" s="73"/>
      <c r="J88" s="162"/>
      <c r="K88" s="75">
        <v>2</v>
      </c>
      <c r="L88" s="76" t="s">
        <v>394</v>
      </c>
      <c r="M88" s="177">
        <v>7</v>
      </c>
      <c r="N88" s="178">
        <v>0.26086956521739102</v>
      </c>
      <c r="O88" s="172"/>
      <c r="P88" s="47"/>
    </row>
    <row r="89" spans="1:16" ht="13.75" customHeight="1" x14ac:dyDescent="0.15">
      <c r="A89" s="19" t="s">
        <v>108</v>
      </c>
      <c r="B89" s="173"/>
      <c r="C89" s="173"/>
      <c r="D89" s="173"/>
      <c r="E89" s="173"/>
      <c r="F89" s="173"/>
      <c r="G89" s="173"/>
      <c r="H89" s="173"/>
      <c r="I89" s="173"/>
      <c r="J89" s="24"/>
      <c r="K89" s="23">
        <v>6</v>
      </c>
      <c r="L89" s="174">
        <v>2006</v>
      </c>
      <c r="M89" s="175">
        <v>5</v>
      </c>
      <c r="N89" s="176">
        <v>0.86956521739130399</v>
      </c>
      <c r="O89" s="47"/>
      <c r="P89" s="47"/>
    </row>
    <row r="90" spans="1:16" ht="13.75" customHeight="1" x14ac:dyDescent="0.15">
      <c r="A90" s="72" t="s">
        <v>109</v>
      </c>
      <c r="B90" s="73"/>
      <c r="C90" s="73"/>
      <c r="D90" s="73"/>
      <c r="E90" s="73"/>
      <c r="F90" s="73"/>
      <c r="G90" s="73"/>
      <c r="H90" s="73"/>
      <c r="I90" s="73"/>
      <c r="J90" s="162"/>
      <c r="K90" s="75">
        <v>2</v>
      </c>
      <c r="L90" s="76" t="s">
        <v>395</v>
      </c>
      <c r="M90" s="177">
        <v>7</v>
      </c>
      <c r="N90" s="178">
        <v>0.39130434782608697</v>
      </c>
      <c r="O90" s="172"/>
      <c r="P90" s="47"/>
    </row>
    <row r="91" spans="1:16" ht="13.75" customHeight="1" x14ac:dyDescent="0.15">
      <c r="A91" s="19" t="s">
        <v>110</v>
      </c>
      <c r="B91" s="173"/>
      <c r="C91" s="174">
        <v>1</v>
      </c>
      <c r="D91" s="173"/>
      <c r="E91" s="173"/>
      <c r="F91" s="173"/>
      <c r="G91" s="173"/>
      <c r="H91" s="173"/>
      <c r="I91" s="173"/>
      <c r="J91" s="26">
        <f>SUM(B91:I91)</f>
        <v>1</v>
      </c>
      <c r="K91" s="23">
        <v>67</v>
      </c>
      <c r="L91" s="174">
        <v>2007</v>
      </c>
      <c r="M91" s="175">
        <v>30</v>
      </c>
      <c r="N91" s="176">
        <v>7.8695652173913002</v>
      </c>
      <c r="O91" s="47"/>
      <c r="P91" s="47"/>
    </row>
    <row r="92" spans="1:16" ht="13.75" customHeight="1" x14ac:dyDescent="0.15">
      <c r="A92" s="72" t="s">
        <v>90</v>
      </c>
      <c r="B92" s="88">
        <v>1</v>
      </c>
      <c r="C92" s="73"/>
      <c r="D92" s="73"/>
      <c r="E92" s="73"/>
      <c r="F92" s="73"/>
      <c r="G92" s="88">
        <v>1</v>
      </c>
      <c r="H92" s="88">
        <v>1</v>
      </c>
      <c r="I92" s="73"/>
      <c r="J92" s="74">
        <f>SUM(B92:I92)</f>
        <v>3</v>
      </c>
      <c r="K92" s="75">
        <v>9</v>
      </c>
      <c r="L92" s="88">
        <v>1995</v>
      </c>
      <c r="M92" s="177">
        <v>42</v>
      </c>
      <c r="N92" s="178">
        <v>2.6956521739130399</v>
      </c>
      <c r="O92" s="172"/>
      <c r="P92" s="47"/>
    </row>
    <row r="93" spans="1:16" ht="13.75" customHeight="1" x14ac:dyDescent="0.15">
      <c r="A93" s="72" t="s">
        <v>89</v>
      </c>
      <c r="B93" s="73"/>
      <c r="C93" s="73"/>
      <c r="D93" s="73"/>
      <c r="E93" s="73"/>
      <c r="F93" s="73"/>
      <c r="G93" s="73"/>
      <c r="H93" s="73"/>
      <c r="I93" s="73"/>
      <c r="J93" s="162"/>
      <c r="K93" s="75">
        <v>1</v>
      </c>
      <c r="L93" s="88">
        <v>1955</v>
      </c>
      <c r="M93" s="177">
        <v>1</v>
      </c>
      <c r="N93" s="178">
        <v>0</v>
      </c>
      <c r="O93" s="172"/>
      <c r="P93" s="47"/>
    </row>
    <row r="94" spans="1:16" ht="13.75" customHeight="1" x14ac:dyDescent="0.15">
      <c r="A94" s="19" t="s">
        <v>112</v>
      </c>
      <c r="B94" s="173"/>
      <c r="C94" s="173"/>
      <c r="D94" s="173"/>
      <c r="E94" s="173"/>
      <c r="F94" s="173"/>
      <c r="G94" s="173"/>
      <c r="H94" s="173"/>
      <c r="I94" s="173"/>
      <c r="J94" s="24"/>
      <c r="K94" s="23">
        <v>1</v>
      </c>
      <c r="L94" s="167" t="s">
        <v>396</v>
      </c>
      <c r="M94" s="175">
        <v>3</v>
      </c>
      <c r="N94" s="176">
        <v>8.6956521739130405E-2</v>
      </c>
      <c r="O94" s="47"/>
      <c r="P94" s="47"/>
    </row>
    <row r="95" spans="1:16" ht="13.75" customHeight="1" x14ac:dyDescent="0.15">
      <c r="A95" s="72" t="s">
        <v>111</v>
      </c>
      <c r="B95" s="73"/>
      <c r="C95" s="73"/>
      <c r="D95" s="73"/>
      <c r="E95" s="73"/>
      <c r="F95" s="73"/>
      <c r="G95" s="73"/>
      <c r="H95" s="73"/>
      <c r="I95" s="73"/>
      <c r="J95" s="162"/>
      <c r="K95" s="75">
        <v>1</v>
      </c>
      <c r="L95" s="76" t="s">
        <v>397</v>
      </c>
      <c r="M95" s="177">
        <v>2</v>
      </c>
      <c r="N95" s="178">
        <v>4.3478260869565202E-2</v>
      </c>
      <c r="O95" s="172"/>
      <c r="P95" s="47"/>
    </row>
    <row r="96" spans="1:16" ht="13.75" customHeight="1" x14ac:dyDescent="0.15">
      <c r="A96" s="19" t="s">
        <v>114</v>
      </c>
      <c r="B96" s="173"/>
      <c r="C96" s="173"/>
      <c r="D96" s="173"/>
      <c r="E96" s="173"/>
      <c r="F96" s="173"/>
      <c r="G96" s="173"/>
      <c r="H96" s="173"/>
      <c r="I96" s="173"/>
      <c r="J96" s="24"/>
      <c r="K96" s="23">
        <v>4</v>
      </c>
      <c r="L96" s="174">
        <v>2007</v>
      </c>
      <c r="M96" s="175">
        <v>2</v>
      </c>
      <c r="N96" s="176">
        <v>0.217391304347826</v>
      </c>
      <c r="O96" s="47"/>
      <c r="P96" s="47"/>
    </row>
    <row r="97" spans="1:16" ht="13.75" customHeight="1" x14ac:dyDescent="0.15">
      <c r="A97" s="72" t="s">
        <v>115</v>
      </c>
      <c r="B97" s="73"/>
      <c r="C97" s="88">
        <v>22</v>
      </c>
      <c r="D97" s="73"/>
      <c r="E97" s="88">
        <v>29</v>
      </c>
      <c r="F97" s="73"/>
      <c r="G97" s="73"/>
      <c r="H97" s="73"/>
      <c r="I97" s="73"/>
      <c r="J97" s="74">
        <f>SUM(B97:I97)</f>
        <v>51</v>
      </c>
      <c r="K97" s="75">
        <v>231</v>
      </c>
      <c r="L97" s="88">
        <v>2007</v>
      </c>
      <c r="M97" s="177">
        <v>36</v>
      </c>
      <c r="N97" s="178">
        <v>64.130434782608702</v>
      </c>
      <c r="O97" s="172"/>
      <c r="P97" s="47"/>
    </row>
    <row r="98" spans="1:16" ht="13.75" customHeight="1" x14ac:dyDescent="0.15">
      <c r="A98" s="19" t="s">
        <v>113</v>
      </c>
      <c r="B98" s="174">
        <v>338</v>
      </c>
      <c r="C98" s="174">
        <v>650</v>
      </c>
      <c r="D98" s="174">
        <v>119</v>
      </c>
      <c r="E98" s="174">
        <v>143</v>
      </c>
      <c r="F98" s="174">
        <v>72</v>
      </c>
      <c r="G98" s="174">
        <v>83</v>
      </c>
      <c r="H98" s="174">
        <v>526</v>
      </c>
      <c r="I98" s="173"/>
      <c r="J98" s="26">
        <f>SUM(B98:I98)</f>
        <v>1931</v>
      </c>
      <c r="K98" s="23">
        <v>4570</v>
      </c>
      <c r="L98" s="174">
        <v>1996</v>
      </c>
      <c r="M98" s="175">
        <v>75</v>
      </c>
      <c r="N98" s="176">
        <v>2293.04347826087</v>
      </c>
      <c r="O98" s="47"/>
      <c r="P98" s="47"/>
    </row>
    <row r="99" spans="1:16" ht="13.75" customHeight="1" x14ac:dyDescent="0.15">
      <c r="A99" s="72" t="s">
        <v>120</v>
      </c>
      <c r="B99" s="73"/>
      <c r="C99" s="73"/>
      <c r="D99" s="73"/>
      <c r="E99" s="73"/>
      <c r="F99" s="73"/>
      <c r="G99" s="73"/>
      <c r="H99" s="73"/>
      <c r="I99" s="73"/>
      <c r="J99" s="162"/>
      <c r="K99" s="75">
        <v>2</v>
      </c>
      <c r="L99" s="88">
        <v>2009</v>
      </c>
      <c r="M99" s="177">
        <v>3</v>
      </c>
      <c r="N99" s="178">
        <v>8.6956521739130405E-2</v>
      </c>
      <c r="O99" s="172"/>
      <c r="P99" s="47"/>
    </row>
    <row r="100" spans="1:16" ht="13.75" customHeight="1" x14ac:dyDescent="0.15">
      <c r="A100" s="19" t="s">
        <v>118</v>
      </c>
      <c r="B100" s="173"/>
      <c r="C100" s="173"/>
      <c r="D100" s="173"/>
      <c r="E100" s="173"/>
      <c r="F100" s="173"/>
      <c r="G100" s="173"/>
      <c r="H100" s="173"/>
      <c r="I100" s="173"/>
      <c r="J100" s="24"/>
      <c r="K100" s="23">
        <v>1</v>
      </c>
      <c r="L100" s="167" t="s">
        <v>398</v>
      </c>
      <c r="M100" s="180">
        <v>2</v>
      </c>
      <c r="N100" s="181">
        <v>8.6956521739130405E-2</v>
      </c>
      <c r="O100" s="47"/>
      <c r="P100" s="47"/>
    </row>
    <row r="101" spans="1:16" ht="13.75" customHeight="1" x14ac:dyDescent="0.15">
      <c r="A101" s="19" t="s">
        <v>119</v>
      </c>
      <c r="B101" s="173"/>
      <c r="C101" s="173"/>
      <c r="D101" s="173"/>
      <c r="E101" s="173"/>
      <c r="F101" s="173"/>
      <c r="G101" s="173"/>
      <c r="H101" s="173"/>
      <c r="I101" s="173"/>
      <c r="J101" s="24"/>
      <c r="K101" s="23">
        <v>1</v>
      </c>
      <c r="L101" s="174">
        <v>2010</v>
      </c>
      <c r="M101" s="182">
        <v>1</v>
      </c>
      <c r="N101" s="183">
        <v>4.3478260869565202E-2</v>
      </c>
      <c r="O101" s="47"/>
      <c r="P101" s="47"/>
    </row>
    <row r="102" spans="1:16" ht="13.75" customHeight="1" x14ac:dyDescent="0.15">
      <c r="A102" s="72" t="s">
        <v>133</v>
      </c>
      <c r="B102" s="88">
        <v>8</v>
      </c>
      <c r="C102" s="88">
        <v>18</v>
      </c>
      <c r="D102" s="88">
        <v>1</v>
      </c>
      <c r="E102" s="88">
        <v>3</v>
      </c>
      <c r="F102" s="88">
        <v>24</v>
      </c>
      <c r="G102" s="88">
        <v>42</v>
      </c>
      <c r="H102" s="88">
        <v>6</v>
      </c>
      <c r="I102" s="88">
        <v>4</v>
      </c>
      <c r="J102" s="74">
        <f>SUM(B102:I102)</f>
        <v>106</v>
      </c>
      <c r="K102" s="75">
        <v>151</v>
      </c>
      <c r="L102" s="88">
        <v>2007</v>
      </c>
      <c r="M102" s="177">
        <v>66</v>
      </c>
      <c r="N102" s="178">
        <v>100.347826086957</v>
      </c>
      <c r="O102" s="172"/>
      <c r="P102" s="47"/>
    </row>
    <row r="103" spans="1:16" ht="13.75" customHeight="1" x14ac:dyDescent="0.15">
      <c r="A103" s="19" t="s">
        <v>121</v>
      </c>
      <c r="B103" s="173"/>
      <c r="C103" s="173"/>
      <c r="D103" s="173"/>
      <c r="E103" s="173"/>
      <c r="F103" s="173"/>
      <c r="G103" s="173"/>
      <c r="H103" s="173"/>
      <c r="I103" s="173"/>
      <c r="J103" s="24"/>
      <c r="K103" s="23">
        <v>1</v>
      </c>
      <c r="L103" s="167" t="s">
        <v>399</v>
      </c>
      <c r="M103" s="175">
        <v>4</v>
      </c>
      <c r="N103" s="176">
        <v>0.173913043478261</v>
      </c>
      <c r="O103" s="47"/>
      <c r="P103" s="47"/>
    </row>
    <row r="104" spans="1:16" ht="13.75" customHeight="1" x14ac:dyDescent="0.15">
      <c r="A104" s="72" t="s">
        <v>126</v>
      </c>
      <c r="B104" s="73"/>
      <c r="C104" s="73"/>
      <c r="D104" s="73"/>
      <c r="E104" s="73"/>
      <c r="F104" s="73"/>
      <c r="G104" s="73"/>
      <c r="H104" s="73"/>
      <c r="I104" s="73"/>
      <c r="J104" s="162"/>
      <c r="K104" s="75">
        <v>2</v>
      </c>
      <c r="L104" s="76" t="s">
        <v>400</v>
      </c>
      <c r="M104" s="177">
        <v>2</v>
      </c>
      <c r="N104" s="178">
        <v>0.173913043478261</v>
      </c>
      <c r="O104" s="172"/>
      <c r="P104" s="47"/>
    </row>
    <row r="105" spans="1:16" ht="13.75" customHeight="1" x14ac:dyDescent="0.15">
      <c r="A105" s="19" t="s">
        <v>125</v>
      </c>
      <c r="B105" s="173"/>
      <c r="C105" s="173"/>
      <c r="D105" s="173"/>
      <c r="E105" s="173"/>
      <c r="F105" s="173"/>
      <c r="G105" s="173"/>
      <c r="H105" s="173"/>
      <c r="I105" s="173"/>
      <c r="J105" s="24"/>
      <c r="K105" s="23">
        <v>1</v>
      </c>
      <c r="L105" s="174">
        <v>1985</v>
      </c>
      <c r="M105" s="175">
        <v>1</v>
      </c>
      <c r="N105" s="176">
        <v>0</v>
      </c>
      <c r="O105" s="47"/>
      <c r="P105" s="47"/>
    </row>
    <row r="106" spans="1:16" ht="13.75" customHeight="1" x14ac:dyDescent="0.15">
      <c r="A106" s="72" t="s">
        <v>127</v>
      </c>
      <c r="B106" s="73"/>
      <c r="C106" s="88">
        <v>3</v>
      </c>
      <c r="D106" s="73"/>
      <c r="E106" s="88">
        <v>1</v>
      </c>
      <c r="F106" s="73"/>
      <c r="G106" s="88">
        <v>9</v>
      </c>
      <c r="H106" s="73"/>
      <c r="I106" s="73"/>
      <c r="J106" s="74">
        <f>SUM(B106:I106)</f>
        <v>13</v>
      </c>
      <c r="K106" s="75">
        <v>65</v>
      </c>
      <c r="L106" s="88">
        <v>1996</v>
      </c>
      <c r="M106" s="177">
        <v>62</v>
      </c>
      <c r="N106" s="178">
        <v>18.260869565217401</v>
      </c>
      <c r="O106" s="172"/>
      <c r="P106" s="47"/>
    </row>
    <row r="107" spans="1:16" ht="13.75" customHeight="1" x14ac:dyDescent="0.15">
      <c r="A107" s="19" t="s">
        <v>122</v>
      </c>
      <c r="B107" s="174">
        <v>6</v>
      </c>
      <c r="C107" s="174">
        <v>77</v>
      </c>
      <c r="D107" s="174">
        <v>2</v>
      </c>
      <c r="E107" s="174">
        <v>32</v>
      </c>
      <c r="F107" s="174">
        <v>101</v>
      </c>
      <c r="G107" s="174">
        <v>137</v>
      </c>
      <c r="H107" s="174">
        <v>52</v>
      </c>
      <c r="I107" s="174">
        <v>4</v>
      </c>
      <c r="J107" s="26">
        <f>SUM(B107:I107)</f>
        <v>411</v>
      </c>
      <c r="K107" s="23">
        <v>820</v>
      </c>
      <c r="L107" s="174">
        <v>1963</v>
      </c>
      <c r="M107" s="175">
        <v>76</v>
      </c>
      <c r="N107" s="176">
        <v>340.56521739130397</v>
      </c>
      <c r="O107" s="47"/>
      <c r="P107" s="47"/>
    </row>
    <row r="108" spans="1:16" ht="13.75" customHeight="1" x14ac:dyDescent="0.15">
      <c r="A108" s="72" t="s">
        <v>124</v>
      </c>
      <c r="B108" s="73"/>
      <c r="C108" s="73"/>
      <c r="D108" s="73"/>
      <c r="E108" s="73"/>
      <c r="F108" s="73"/>
      <c r="G108" s="73"/>
      <c r="H108" s="73"/>
      <c r="I108" s="73"/>
      <c r="J108" s="162"/>
      <c r="K108" s="75">
        <v>3</v>
      </c>
      <c r="L108" s="88">
        <v>2005</v>
      </c>
      <c r="M108" s="177">
        <v>11</v>
      </c>
      <c r="N108" s="178">
        <v>0.65217391304347805</v>
      </c>
      <c r="O108" s="172"/>
      <c r="P108" s="47"/>
    </row>
    <row r="109" spans="1:16" ht="13.75" customHeight="1" x14ac:dyDescent="0.15">
      <c r="A109" s="19" t="s">
        <v>123</v>
      </c>
      <c r="B109" s="173"/>
      <c r="C109" s="173"/>
      <c r="D109" s="173"/>
      <c r="E109" s="173"/>
      <c r="F109" s="173"/>
      <c r="G109" s="173"/>
      <c r="H109" s="173"/>
      <c r="I109" s="173"/>
      <c r="J109" s="24"/>
      <c r="K109" s="23">
        <v>2</v>
      </c>
      <c r="L109" s="174">
        <v>1995</v>
      </c>
      <c r="M109" s="175">
        <v>1</v>
      </c>
      <c r="N109" s="176">
        <v>8.6956521739130405E-2</v>
      </c>
      <c r="O109" s="47"/>
      <c r="P109" s="47"/>
    </row>
    <row r="110" spans="1:16" ht="13.75" customHeight="1" x14ac:dyDescent="0.15">
      <c r="A110" s="72" t="s">
        <v>132</v>
      </c>
      <c r="B110" s="88">
        <v>33</v>
      </c>
      <c r="C110" s="88">
        <v>63</v>
      </c>
      <c r="D110" s="88">
        <v>62</v>
      </c>
      <c r="E110" s="88">
        <v>32</v>
      </c>
      <c r="F110" s="88">
        <v>72</v>
      </c>
      <c r="G110" s="88">
        <v>293</v>
      </c>
      <c r="H110" s="88">
        <v>80</v>
      </c>
      <c r="I110" s="88">
        <v>51</v>
      </c>
      <c r="J110" s="74">
        <f>SUM(B110:I110)</f>
        <v>686</v>
      </c>
      <c r="K110" s="75">
        <v>1107</v>
      </c>
      <c r="L110" s="88">
        <v>2004</v>
      </c>
      <c r="M110" s="177">
        <v>71</v>
      </c>
      <c r="N110" s="178">
        <v>510.04347826087002</v>
      </c>
      <c r="O110" s="172"/>
      <c r="P110" s="47"/>
    </row>
    <row r="111" spans="1:16" ht="13.75" customHeight="1" x14ac:dyDescent="0.15">
      <c r="A111" s="19" t="s">
        <v>130</v>
      </c>
      <c r="B111" s="173"/>
      <c r="C111" s="173"/>
      <c r="D111" s="173"/>
      <c r="E111" s="173"/>
      <c r="F111" s="173"/>
      <c r="G111" s="173"/>
      <c r="H111" s="173"/>
      <c r="I111" s="173"/>
      <c r="J111" s="24"/>
      <c r="K111" s="23">
        <v>1</v>
      </c>
      <c r="L111" s="174">
        <v>1987</v>
      </c>
      <c r="M111" s="175">
        <v>1</v>
      </c>
      <c r="N111" s="176">
        <v>0</v>
      </c>
      <c r="O111" s="47"/>
      <c r="P111" s="47"/>
    </row>
    <row r="112" spans="1:16" ht="13.75" customHeight="1" x14ac:dyDescent="0.15">
      <c r="A112" s="72" t="s">
        <v>129</v>
      </c>
      <c r="B112" s="73"/>
      <c r="C112" s="88">
        <v>1</v>
      </c>
      <c r="D112" s="73"/>
      <c r="E112" s="73"/>
      <c r="F112" s="73"/>
      <c r="G112" s="73"/>
      <c r="H112" s="73"/>
      <c r="I112" s="73"/>
      <c r="J112" s="74">
        <f>SUM(B112:I112)</f>
        <v>1</v>
      </c>
      <c r="K112" s="75">
        <v>28</v>
      </c>
      <c r="L112" s="88">
        <v>2005</v>
      </c>
      <c r="M112" s="177">
        <v>36</v>
      </c>
      <c r="N112" s="178">
        <v>5.7391304347826102</v>
      </c>
      <c r="O112" s="172"/>
      <c r="P112" s="47"/>
    </row>
    <row r="113" spans="1:16" ht="13.75" customHeight="1" x14ac:dyDescent="0.15">
      <c r="A113" s="19" t="s">
        <v>131</v>
      </c>
      <c r="B113" s="173"/>
      <c r="C113" s="173"/>
      <c r="D113" s="173"/>
      <c r="E113" s="173"/>
      <c r="F113" s="173"/>
      <c r="G113" s="173"/>
      <c r="H113" s="173"/>
      <c r="I113" s="173"/>
      <c r="J113" s="24"/>
      <c r="K113" s="23">
        <v>1</v>
      </c>
      <c r="L113" s="167" t="s">
        <v>437</v>
      </c>
      <c r="M113" s="175">
        <v>3</v>
      </c>
      <c r="N113" s="176">
        <v>4.3478260869565202E-2</v>
      </c>
      <c r="O113" s="47"/>
      <c r="P113" s="47"/>
    </row>
    <row r="114" spans="1:16" ht="13.75" customHeight="1" x14ac:dyDescent="0.15">
      <c r="A114" s="72" t="s">
        <v>128</v>
      </c>
      <c r="B114" s="73"/>
      <c r="C114" s="88">
        <v>2</v>
      </c>
      <c r="D114" s="73"/>
      <c r="E114" s="73"/>
      <c r="F114" s="88">
        <v>1</v>
      </c>
      <c r="G114" s="88">
        <v>4</v>
      </c>
      <c r="H114" s="73"/>
      <c r="I114" s="73"/>
      <c r="J114" s="74">
        <f>SUM(B114:I114)</f>
        <v>7</v>
      </c>
      <c r="K114" s="75">
        <v>24</v>
      </c>
      <c r="L114" s="88">
        <v>2006</v>
      </c>
      <c r="M114" s="177">
        <v>29</v>
      </c>
      <c r="N114" s="178">
        <v>9.9130434782608692</v>
      </c>
      <c r="O114" s="172"/>
      <c r="P114" s="47"/>
    </row>
    <row r="115" spans="1:16" ht="13.75" customHeight="1" x14ac:dyDescent="0.15">
      <c r="A115" s="19" t="s">
        <v>116</v>
      </c>
      <c r="B115" s="173"/>
      <c r="C115" s="173"/>
      <c r="D115" s="173"/>
      <c r="E115" s="173"/>
      <c r="F115" s="173"/>
      <c r="G115" s="173"/>
      <c r="H115" s="173"/>
      <c r="I115" s="173"/>
      <c r="J115" s="24"/>
      <c r="K115" s="23">
        <v>11</v>
      </c>
      <c r="L115" s="174">
        <v>1997</v>
      </c>
      <c r="M115" s="175">
        <v>11</v>
      </c>
      <c r="N115" s="176">
        <v>1.3043478260869601</v>
      </c>
      <c r="O115" s="47"/>
      <c r="P115" s="47"/>
    </row>
    <row r="116" spans="1:16" ht="13.75" customHeight="1" x14ac:dyDescent="0.15">
      <c r="A116" s="72" t="s">
        <v>117</v>
      </c>
      <c r="B116" s="73"/>
      <c r="C116" s="88">
        <v>5</v>
      </c>
      <c r="D116" s="73"/>
      <c r="E116" s="73"/>
      <c r="F116" s="73"/>
      <c r="G116" s="88">
        <v>23</v>
      </c>
      <c r="H116" s="73"/>
      <c r="I116" s="73"/>
      <c r="J116" s="74">
        <f>SUM(B116:I116)</f>
        <v>28</v>
      </c>
      <c r="K116" s="75">
        <v>4934</v>
      </c>
      <c r="L116" s="88">
        <v>2008</v>
      </c>
      <c r="M116" s="177">
        <v>41</v>
      </c>
      <c r="N116" s="178">
        <v>863.304347826087</v>
      </c>
      <c r="O116" s="172"/>
      <c r="P116" s="47"/>
    </row>
    <row r="117" spans="1:16" ht="13.75" customHeight="1" x14ac:dyDescent="0.15">
      <c r="A117" s="19" t="s">
        <v>135</v>
      </c>
      <c r="B117" s="173"/>
      <c r="C117" s="173"/>
      <c r="D117" s="173"/>
      <c r="E117" s="173"/>
      <c r="F117" s="173"/>
      <c r="G117" s="173"/>
      <c r="H117" s="173"/>
      <c r="I117" s="173"/>
      <c r="J117" s="24"/>
      <c r="K117" s="23">
        <v>4</v>
      </c>
      <c r="L117" s="174">
        <v>1976</v>
      </c>
      <c r="M117" s="175">
        <v>6</v>
      </c>
      <c r="N117" s="176">
        <v>0.13043478260869601</v>
      </c>
      <c r="O117" s="47"/>
      <c r="P117" s="47"/>
    </row>
    <row r="118" spans="1:16" ht="13.75" customHeight="1" x14ac:dyDescent="0.15">
      <c r="A118" s="72" t="s">
        <v>134</v>
      </c>
      <c r="B118" s="73"/>
      <c r="C118" s="73"/>
      <c r="D118" s="73"/>
      <c r="E118" s="88">
        <v>1</v>
      </c>
      <c r="F118" s="73"/>
      <c r="G118" s="88">
        <v>19</v>
      </c>
      <c r="H118" s="73"/>
      <c r="I118" s="73"/>
      <c r="J118" s="74">
        <f>SUM(B118:I118)</f>
        <v>20</v>
      </c>
      <c r="K118" s="75">
        <v>10</v>
      </c>
      <c r="L118" s="88">
        <v>1994</v>
      </c>
      <c r="M118" s="177">
        <v>18</v>
      </c>
      <c r="N118" s="178">
        <v>2.1739130434782599</v>
      </c>
      <c r="O118" s="172"/>
      <c r="P118" s="47"/>
    </row>
    <row r="119" spans="1:16" ht="13.75" customHeight="1" x14ac:dyDescent="0.15">
      <c r="A119" s="19" t="s">
        <v>137</v>
      </c>
      <c r="B119" s="173"/>
      <c r="C119" s="173"/>
      <c r="D119" s="173"/>
      <c r="E119" s="173"/>
      <c r="F119" s="173"/>
      <c r="G119" s="174">
        <v>3</v>
      </c>
      <c r="H119" s="173"/>
      <c r="I119" s="173"/>
      <c r="J119" s="26">
        <f>SUM(B119:I119)</f>
        <v>3</v>
      </c>
      <c r="K119" s="23">
        <v>6</v>
      </c>
      <c r="L119" s="174">
        <v>2009</v>
      </c>
      <c r="M119" s="175">
        <v>5</v>
      </c>
      <c r="N119" s="176">
        <v>0.52173913043478304</v>
      </c>
      <c r="O119" s="47"/>
      <c r="P119" s="47"/>
    </row>
    <row r="120" spans="1:16" ht="13.75" customHeight="1" x14ac:dyDescent="0.15">
      <c r="A120" s="72" t="s">
        <v>139</v>
      </c>
      <c r="B120" s="73"/>
      <c r="C120" s="73"/>
      <c r="D120" s="73"/>
      <c r="E120" s="88">
        <v>4</v>
      </c>
      <c r="F120" s="73"/>
      <c r="G120" s="73"/>
      <c r="H120" s="73"/>
      <c r="I120" s="73"/>
      <c r="J120" s="74">
        <f>SUM(B120:I120)</f>
        <v>4</v>
      </c>
      <c r="K120" s="75">
        <v>350</v>
      </c>
      <c r="L120" s="88">
        <v>1999</v>
      </c>
      <c r="M120" s="177">
        <v>35</v>
      </c>
      <c r="N120" s="178">
        <v>54.826086956521699</v>
      </c>
      <c r="O120" s="172"/>
      <c r="P120" s="47"/>
    </row>
    <row r="121" spans="1:16" ht="13.75" customHeight="1" x14ac:dyDescent="0.15">
      <c r="A121" s="19" t="s">
        <v>138</v>
      </c>
      <c r="B121" s="173"/>
      <c r="C121" s="173"/>
      <c r="D121" s="173"/>
      <c r="E121" s="173"/>
      <c r="F121" s="173"/>
      <c r="G121" s="173"/>
      <c r="H121" s="173"/>
      <c r="I121" s="173"/>
      <c r="J121" s="24"/>
      <c r="K121" s="23">
        <v>2</v>
      </c>
      <c r="L121" s="174">
        <v>1991</v>
      </c>
      <c r="M121" s="175">
        <v>7</v>
      </c>
      <c r="N121" s="176">
        <v>0.26086956521739102</v>
      </c>
      <c r="O121" s="47"/>
      <c r="P121" s="47"/>
    </row>
    <row r="122" spans="1:16" ht="13.75" customHeight="1" x14ac:dyDescent="0.15">
      <c r="A122" s="72" t="s">
        <v>150</v>
      </c>
      <c r="B122" s="88">
        <v>27</v>
      </c>
      <c r="C122" s="88">
        <v>25</v>
      </c>
      <c r="D122" s="88">
        <v>73</v>
      </c>
      <c r="E122" s="88">
        <v>13</v>
      </c>
      <c r="F122" s="88">
        <v>72</v>
      </c>
      <c r="G122" s="88">
        <v>138</v>
      </c>
      <c r="H122" s="88">
        <v>40</v>
      </c>
      <c r="I122" s="88">
        <v>15</v>
      </c>
      <c r="J122" s="74">
        <f>SUM(B122:I122)</f>
        <v>403</v>
      </c>
      <c r="K122" s="75">
        <v>1600</v>
      </c>
      <c r="L122" s="88">
        <v>1943</v>
      </c>
      <c r="M122" s="177">
        <v>75</v>
      </c>
      <c r="N122" s="178">
        <v>683.08695652173901</v>
      </c>
      <c r="O122" s="172"/>
      <c r="P122" s="47"/>
    </row>
    <row r="123" spans="1:16" ht="13.75" customHeight="1" x14ac:dyDescent="0.15">
      <c r="A123" s="19" t="s">
        <v>147</v>
      </c>
      <c r="B123" s="173"/>
      <c r="C123" s="174">
        <v>1</v>
      </c>
      <c r="D123" s="173"/>
      <c r="E123" s="173"/>
      <c r="F123" s="174">
        <v>11</v>
      </c>
      <c r="G123" s="174">
        <v>18</v>
      </c>
      <c r="H123" s="173"/>
      <c r="I123" s="173"/>
      <c r="J123" s="26">
        <f>SUM(B123:I123)</f>
        <v>30</v>
      </c>
      <c r="K123" s="23">
        <v>144</v>
      </c>
      <c r="L123" s="174">
        <v>1999</v>
      </c>
      <c r="M123" s="175">
        <v>32</v>
      </c>
      <c r="N123" s="176">
        <v>12.6521739130435</v>
      </c>
      <c r="O123" s="47"/>
      <c r="P123" s="47"/>
    </row>
    <row r="124" spans="1:16" ht="13.75" customHeight="1" x14ac:dyDescent="0.15">
      <c r="A124" s="72" t="s">
        <v>148</v>
      </c>
      <c r="B124" s="88">
        <v>40</v>
      </c>
      <c r="C124" s="88">
        <v>28</v>
      </c>
      <c r="D124" s="88">
        <v>32</v>
      </c>
      <c r="E124" s="88">
        <v>21</v>
      </c>
      <c r="F124" s="88">
        <v>37</v>
      </c>
      <c r="G124" s="88">
        <v>23</v>
      </c>
      <c r="H124" s="88">
        <v>7</v>
      </c>
      <c r="I124" s="88">
        <v>44</v>
      </c>
      <c r="J124" s="74">
        <f>SUM(B124:I124)</f>
        <v>232</v>
      </c>
      <c r="K124" s="75">
        <v>542</v>
      </c>
      <c r="L124" s="88">
        <v>2005</v>
      </c>
      <c r="M124" s="177">
        <v>69</v>
      </c>
      <c r="N124" s="178">
        <v>290</v>
      </c>
      <c r="O124" s="172"/>
      <c r="P124" s="47"/>
    </row>
    <row r="125" spans="1:16" ht="13.75" customHeight="1" x14ac:dyDescent="0.15">
      <c r="A125" s="19" t="s">
        <v>143</v>
      </c>
      <c r="B125" s="173"/>
      <c r="C125" s="173"/>
      <c r="D125" s="173"/>
      <c r="E125" s="173"/>
      <c r="F125" s="173"/>
      <c r="G125" s="173"/>
      <c r="H125" s="173"/>
      <c r="I125" s="173"/>
      <c r="J125" s="24"/>
      <c r="K125" s="23">
        <v>18</v>
      </c>
      <c r="L125" s="174">
        <v>1990</v>
      </c>
      <c r="M125" s="175">
        <v>8</v>
      </c>
      <c r="N125" s="176">
        <v>0.82608695652173902</v>
      </c>
      <c r="O125" s="47"/>
      <c r="P125" s="47"/>
    </row>
    <row r="126" spans="1:16" ht="13.75" customHeight="1" x14ac:dyDescent="0.15">
      <c r="A126" s="72" t="s">
        <v>144</v>
      </c>
      <c r="B126" s="73"/>
      <c r="C126" s="88">
        <v>2</v>
      </c>
      <c r="D126" s="73"/>
      <c r="E126" s="73"/>
      <c r="F126" s="73"/>
      <c r="G126" s="88">
        <v>13</v>
      </c>
      <c r="H126" s="73"/>
      <c r="I126" s="73"/>
      <c r="J126" s="74">
        <f>SUM(B126:I126)</f>
        <v>15</v>
      </c>
      <c r="K126" s="75">
        <v>375</v>
      </c>
      <c r="L126" s="88">
        <v>2008</v>
      </c>
      <c r="M126" s="177">
        <v>12</v>
      </c>
      <c r="N126" s="178">
        <v>18.739130434782599</v>
      </c>
      <c r="O126" s="172"/>
      <c r="P126" s="47"/>
    </row>
    <row r="127" spans="1:16" ht="13.75" customHeight="1" x14ac:dyDescent="0.15">
      <c r="A127" s="19" t="s">
        <v>140</v>
      </c>
      <c r="B127" s="173"/>
      <c r="C127" s="173"/>
      <c r="D127" s="173"/>
      <c r="E127" s="173"/>
      <c r="F127" s="173"/>
      <c r="G127" s="173"/>
      <c r="H127" s="173"/>
      <c r="I127" s="173"/>
      <c r="J127" s="24"/>
      <c r="K127" s="23">
        <v>29</v>
      </c>
      <c r="L127" s="174">
        <v>1961</v>
      </c>
      <c r="M127" s="175">
        <v>12</v>
      </c>
      <c r="N127" s="176">
        <v>0.173913043478261</v>
      </c>
      <c r="O127" s="47"/>
      <c r="P127" s="47"/>
    </row>
    <row r="128" spans="1:16" ht="13.75" customHeight="1" x14ac:dyDescent="0.15">
      <c r="A128" s="72" t="s">
        <v>145</v>
      </c>
      <c r="B128" s="73"/>
      <c r="C128" s="73"/>
      <c r="D128" s="73"/>
      <c r="E128" s="73"/>
      <c r="F128" s="73"/>
      <c r="G128" s="73"/>
      <c r="H128" s="73"/>
      <c r="I128" s="88">
        <v>3</v>
      </c>
      <c r="J128" s="74">
        <f>SUM(B128:I128)</f>
        <v>3</v>
      </c>
      <c r="K128" s="75">
        <v>1032</v>
      </c>
      <c r="L128" s="88">
        <v>2007</v>
      </c>
      <c r="M128" s="177">
        <v>24</v>
      </c>
      <c r="N128" s="178">
        <v>72.913043478260903</v>
      </c>
      <c r="O128" s="172"/>
      <c r="P128" s="47"/>
    </row>
    <row r="129" spans="1:16" ht="13.75" customHeight="1" x14ac:dyDescent="0.15">
      <c r="A129" s="19" t="s">
        <v>146</v>
      </c>
      <c r="B129" s="173"/>
      <c r="C129" s="173"/>
      <c r="D129" s="173"/>
      <c r="E129" s="173"/>
      <c r="F129" s="173"/>
      <c r="G129" s="173"/>
      <c r="H129" s="173"/>
      <c r="I129" s="173"/>
      <c r="J129" s="24"/>
      <c r="K129" s="23">
        <v>8</v>
      </c>
      <c r="L129" s="174">
        <v>2007</v>
      </c>
      <c r="M129" s="175">
        <v>1</v>
      </c>
      <c r="N129" s="176">
        <v>0.34782608695652201</v>
      </c>
      <c r="O129" s="47"/>
      <c r="P129" s="47"/>
    </row>
    <row r="130" spans="1:16" ht="13.75" customHeight="1" x14ac:dyDescent="0.15">
      <c r="A130" s="72" t="s">
        <v>142</v>
      </c>
      <c r="B130" s="73"/>
      <c r="C130" s="73"/>
      <c r="D130" s="73"/>
      <c r="E130" s="73"/>
      <c r="F130" s="73"/>
      <c r="G130" s="88">
        <v>2</v>
      </c>
      <c r="H130" s="73"/>
      <c r="I130" s="73"/>
      <c r="J130" s="74">
        <f>SUM(B130:I130)</f>
        <v>2</v>
      </c>
      <c r="K130" s="75">
        <v>57</v>
      </c>
      <c r="L130" s="88">
        <v>1950</v>
      </c>
      <c r="M130" s="177">
        <v>32</v>
      </c>
      <c r="N130" s="178">
        <v>4.0434782608695699</v>
      </c>
      <c r="O130" s="172"/>
      <c r="P130" s="47"/>
    </row>
    <row r="131" spans="1:16" ht="13.75" customHeight="1" x14ac:dyDescent="0.15">
      <c r="A131" s="19" t="s">
        <v>141</v>
      </c>
      <c r="B131" s="174">
        <v>7</v>
      </c>
      <c r="C131" s="174">
        <v>30</v>
      </c>
      <c r="D131" s="174">
        <v>35</v>
      </c>
      <c r="E131" s="173"/>
      <c r="F131" s="173"/>
      <c r="G131" s="174">
        <v>14</v>
      </c>
      <c r="H131" s="174">
        <v>15</v>
      </c>
      <c r="I131" s="174">
        <v>13</v>
      </c>
      <c r="J131" s="26">
        <f>SUM(B131:I131)</f>
        <v>114</v>
      </c>
      <c r="K131" s="23">
        <v>1095</v>
      </c>
      <c r="L131" s="174">
        <v>1994</v>
      </c>
      <c r="M131" s="175">
        <v>28</v>
      </c>
      <c r="N131" s="176">
        <v>258.26086956521698</v>
      </c>
      <c r="O131" s="47"/>
      <c r="P131" s="47"/>
    </row>
    <row r="132" spans="1:16" ht="13.75" customHeight="1" x14ac:dyDescent="0.15">
      <c r="A132" s="72" t="s">
        <v>149</v>
      </c>
      <c r="B132" s="73"/>
      <c r="C132" s="73"/>
      <c r="D132" s="73"/>
      <c r="E132" s="73"/>
      <c r="F132" s="73"/>
      <c r="G132" s="73"/>
      <c r="H132" s="73"/>
      <c r="I132" s="73"/>
      <c r="J132" s="162"/>
      <c r="K132" s="75">
        <v>47</v>
      </c>
      <c r="L132" s="88">
        <v>1961</v>
      </c>
      <c r="M132" s="184">
        <v>23</v>
      </c>
      <c r="N132" s="178">
        <v>1.52173913043478</v>
      </c>
      <c r="O132" s="172"/>
      <c r="P132" s="47"/>
    </row>
    <row r="133" spans="1:16" ht="13.75" customHeight="1" x14ac:dyDescent="0.15">
      <c r="A133" s="12"/>
      <c r="B133" s="173"/>
      <c r="C133" s="173"/>
      <c r="D133" s="173"/>
      <c r="E133" s="173"/>
      <c r="F133" s="173"/>
      <c r="G133" s="173"/>
      <c r="H133" s="173"/>
      <c r="I133" s="173"/>
      <c r="J133" s="24"/>
      <c r="K133" s="28"/>
      <c r="L133" s="173"/>
      <c r="M133" s="12"/>
      <c r="N133" s="185"/>
      <c r="O133" s="47"/>
      <c r="P133" s="47"/>
    </row>
    <row r="134" spans="1:16" ht="13.75" customHeight="1" x14ac:dyDescent="0.15">
      <c r="A134" s="98" t="s">
        <v>159</v>
      </c>
      <c r="B134" s="99"/>
      <c r="C134" s="99"/>
      <c r="D134" s="99"/>
      <c r="E134" s="99"/>
      <c r="F134" s="99"/>
      <c r="G134" s="99"/>
      <c r="H134" s="99"/>
      <c r="I134" s="99"/>
      <c r="J134" s="206"/>
      <c r="K134" s="101">
        <v>2</v>
      </c>
      <c r="L134" s="102">
        <v>1990</v>
      </c>
      <c r="M134" s="186">
        <v>7</v>
      </c>
      <c r="N134" s="207">
        <v>0.26086956521739102</v>
      </c>
      <c r="O134" s="172"/>
      <c r="P134" s="47"/>
    </row>
    <row r="135" spans="1:16" ht="13.75" customHeight="1" x14ac:dyDescent="0.15">
      <c r="A135" s="19" t="s">
        <v>156</v>
      </c>
      <c r="B135" s="174">
        <v>1</v>
      </c>
      <c r="C135" s="173"/>
      <c r="D135" s="173"/>
      <c r="E135" s="173"/>
      <c r="F135" s="173"/>
      <c r="G135" s="173"/>
      <c r="H135" s="173"/>
      <c r="I135" s="173"/>
      <c r="J135" s="26">
        <f>SUM(B135:I135)</f>
        <v>1</v>
      </c>
      <c r="K135" s="23">
        <v>2</v>
      </c>
      <c r="L135" s="174">
        <v>1989</v>
      </c>
      <c r="M135" s="21">
        <v>3</v>
      </c>
      <c r="N135" s="185">
        <v>0.173913043478261</v>
      </c>
      <c r="O135" s="47"/>
      <c r="P135" s="47"/>
    </row>
    <row r="136" spans="1:16" ht="13.75" customHeight="1" x14ac:dyDescent="0.15">
      <c r="A136" s="107" t="s">
        <v>157</v>
      </c>
      <c r="B136" s="99"/>
      <c r="C136" s="99"/>
      <c r="D136" s="99"/>
      <c r="E136" s="99"/>
      <c r="F136" s="99"/>
      <c r="G136" s="99"/>
      <c r="H136" s="99"/>
      <c r="I136" s="99"/>
      <c r="J136" s="110"/>
      <c r="K136" s="101">
        <v>3</v>
      </c>
      <c r="L136" s="102">
        <v>1990</v>
      </c>
      <c r="M136" s="186">
        <v>3</v>
      </c>
      <c r="N136" s="207">
        <v>0.217391304347826</v>
      </c>
      <c r="O136" s="172"/>
      <c r="P136" s="47"/>
    </row>
    <row r="137" spans="1:16" ht="13.75" customHeight="1" x14ac:dyDescent="0.15">
      <c r="A137" s="19" t="s">
        <v>153</v>
      </c>
      <c r="B137" s="173"/>
      <c r="C137" s="173"/>
      <c r="D137" s="173"/>
      <c r="E137" s="173"/>
      <c r="F137" s="173"/>
      <c r="G137" s="174">
        <v>1</v>
      </c>
      <c r="H137" s="173"/>
      <c r="I137" s="173"/>
      <c r="J137" s="26">
        <f>SUM(B137:I137)</f>
        <v>1</v>
      </c>
      <c r="K137" s="23">
        <v>1500</v>
      </c>
      <c r="L137" s="174">
        <v>1976</v>
      </c>
      <c r="M137" s="21">
        <v>5</v>
      </c>
      <c r="N137" s="185">
        <v>4.1739130434782599</v>
      </c>
      <c r="O137" s="47"/>
      <c r="P137" s="47"/>
    </row>
    <row r="138" spans="1:16" ht="13.75" customHeight="1" x14ac:dyDescent="0.15">
      <c r="A138" s="107" t="s">
        <v>154</v>
      </c>
      <c r="B138" s="99"/>
      <c r="C138" s="99"/>
      <c r="D138" s="99"/>
      <c r="E138" s="99"/>
      <c r="F138" s="99"/>
      <c r="G138" s="99"/>
      <c r="H138" s="99"/>
      <c r="I138" s="99"/>
      <c r="J138" s="110"/>
      <c r="K138" s="101">
        <v>2</v>
      </c>
      <c r="L138" s="102">
        <v>1989</v>
      </c>
      <c r="M138" s="186">
        <v>1</v>
      </c>
      <c r="N138" s="207">
        <v>8.6956521739130405E-2</v>
      </c>
      <c r="O138" s="172"/>
      <c r="P138" s="47"/>
    </row>
    <row r="139" spans="1:16" ht="13.75" customHeight="1" x14ac:dyDescent="0.15">
      <c r="A139" s="19" t="s">
        <v>155</v>
      </c>
      <c r="B139" s="173"/>
      <c r="C139" s="173"/>
      <c r="D139" s="173"/>
      <c r="E139" s="173"/>
      <c r="F139" s="173"/>
      <c r="G139" s="173"/>
      <c r="H139" s="173"/>
      <c r="I139" s="173"/>
      <c r="J139" s="24"/>
      <c r="K139" s="23">
        <v>5</v>
      </c>
      <c r="L139" s="174">
        <v>1958</v>
      </c>
      <c r="M139" s="21">
        <v>1</v>
      </c>
      <c r="N139" s="185">
        <v>0</v>
      </c>
      <c r="O139" s="47"/>
      <c r="P139" s="47"/>
    </row>
    <row r="140" spans="1:16" ht="13.75" customHeight="1" x14ac:dyDescent="0.15">
      <c r="A140" s="107" t="s">
        <v>160</v>
      </c>
      <c r="B140" s="99"/>
      <c r="C140" s="99"/>
      <c r="D140" s="99"/>
      <c r="E140" s="99"/>
      <c r="F140" s="99"/>
      <c r="G140" s="99"/>
      <c r="H140" s="99"/>
      <c r="I140" s="99"/>
      <c r="J140" s="110"/>
      <c r="K140" s="208">
        <v>5</v>
      </c>
      <c r="L140" s="102">
        <v>1999</v>
      </c>
      <c r="M140" s="186">
        <v>1</v>
      </c>
      <c r="N140" s="207">
        <v>0.217391304347826</v>
      </c>
      <c r="O140" s="209"/>
      <c r="P140" s="190"/>
    </row>
    <row r="141" spans="1:16" ht="13.75" customHeight="1" x14ac:dyDescent="0.15">
      <c r="A141" s="19" t="s">
        <v>152</v>
      </c>
      <c r="B141" s="173"/>
      <c r="C141" s="173"/>
      <c r="D141" s="173"/>
      <c r="E141" s="173"/>
      <c r="F141" s="173"/>
      <c r="G141" s="173"/>
      <c r="H141" s="173"/>
      <c r="I141" s="173"/>
      <c r="J141" s="24"/>
      <c r="K141" s="179" t="s">
        <v>12</v>
      </c>
      <c r="L141" s="174">
        <v>2004</v>
      </c>
      <c r="M141" s="21">
        <v>0</v>
      </c>
      <c r="N141" s="210">
        <v>0</v>
      </c>
      <c r="O141" s="47"/>
      <c r="P141" s="47"/>
    </row>
    <row r="142" spans="1:16" ht="13.75" customHeight="1" x14ac:dyDescent="0.15">
      <c r="A142" s="107" t="s">
        <v>402</v>
      </c>
      <c r="B142" s="99"/>
      <c r="C142" s="99"/>
      <c r="D142" s="99"/>
      <c r="E142" s="99"/>
      <c r="F142" s="99"/>
      <c r="G142" s="99"/>
      <c r="H142" s="99"/>
      <c r="I142" s="99"/>
      <c r="J142" s="110"/>
      <c r="K142" s="101">
        <v>2</v>
      </c>
      <c r="L142" s="102">
        <v>2009</v>
      </c>
      <c r="M142" s="109"/>
      <c r="N142" s="109"/>
      <c r="O142" s="188"/>
      <c r="P142" s="47"/>
    </row>
    <row r="143" spans="1:16" ht="13.75" customHeight="1" x14ac:dyDescent="0.15">
      <c r="A143" s="109"/>
      <c r="B143" s="99"/>
      <c r="C143" s="99"/>
      <c r="D143" s="99"/>
      <c r="E143" s="99"/>
      <c r="F143" s="99"/>
      <c r="G143" s="99"/>
      <c r="H143" s="99"/>
      <c r="I143" s="99"/>
      <c r="J143" s="110"/>
      <c r="K143" s="108"/>
      <c r="L143" s="99"/>
      <c r="M143" s="109"/>
      <c r="N143" s="109"/>
      <c r="O143" s="188"/>
      <c r="P143" s="47"/>
    </row>
    <row r="144" spans="1:16" ht="13.75" customHeight="1" x14ac:dyDescent="0.15">
      <c r="A144" s="109"/>
      <c r="B144" s="99"/>
      <c r="C144" s="99"/>
      <c r="D144" s="99"/>
      <c r="E144" s="99"/>
      <c r="F144" s="99"/>
      <c r="G144" s="99"/>
      <c r="H144" s="99"/>
      <c r="I144" s="99"/>
      <c r="J144" s="110"/>
      <c r="K144" s="108"/>
      <c r="L144" s="99"/>
      <c r="M144" s="109"/>
      <c r="N144" s="109"/>
      <c r="O144" s="188"/>
      <c r="P144" s="47"/>
    </row>
    <row r="145" spans="1:16" ht="13.75" customHeight="1" x14ac:dyDescent="0.15">
      <c r="A145" s="109"/>
      <c r="B145" s="99"/>
      <c r="C145" s="99"/>
      <c r="D145" s="99"/>
      <c r="E145" s="99"/>
      <c r="F145" s="99"/>
      <c r="G145" s="99"/>
      <c r="H145" s="99"/>
      <c r="I145" s="99"/>
      <c r="J145" s="110"/>
      <c r="K145" s="108"/>
      <c r="L145" s="99"/>
      <c r="M145" s="109"/>
      <c r="N145" s="109"/>
      <c r="O145" s="188"/>
      <c r="P145" s="47"/>
    </row>
    <row r="146" spans="1:16" ht="13.75" customHeight="1" x14ac:dyDescent="0.15">
      <c r="A146" s="12"/>
      <c r="B146" s="173"/>
      <c r="C146" s="173"/>
      <c r="D146" s="173"/>
      <c r="E146" s="173"/>
      <c r="F146" s="173"/>
      <c r="G146" s="173"/>
      <c r="H146" s="173"/>
      <c r="I146" s="173"/>
      <c r="J146" s="24"/>
      <c r="K146" s="28"/>
      <c r="L146" s="173"/>
      <c r="M146" s="12"/>
      <c r="N146" s="12"/>
      <c r="O146" s="188"/>
      <c r="P146" s="47"/>
    </row>
    <row r="147" spans="1:16" ht="13.75" customHeight="1" x14ac:dyDescent="0.15">
      <c r="A147" s="113" t="s">
        <v>161</v>
      </c>
      <c r="B147" s="114">
        <f t="shared" ref="B147:J147" si="1">SUM(B2:B146)</f>
        <v>8555</v>
      </c>
      <c r="C147" s="114">
        <f t="shared" si="1"/>
        <v>3023</v>
      </c>
      <c r="D147" s="114">
        <f t="shared" si="1"/>
        <v>3296</v>
      </c>
      <c r="E147" s="114">
        <f t="shared" si="1"/>
        <v>888</v>
      </c>
      <c r="F147" s="114">
        <f t="shared" si="1"/>
        <v>745</v>
      </c>
      <c r="G147" s="114">
        <f t="shared" si="1"/>
        <v>12937</v>
      </c>
      <c r="H147" s="114">
        <f t="shared" si="1"/>
        <v>76591</v>
      </c>
      <c r="I147" s="114">
        <f t="shared" si="1"/>
        <v>504</v>
      </c>
      <c r="J147" s="115">
        <f t="shared" si="1"/>
        <v>106539</v>
      </c>
      <c r="K147" s="116">
        <v>106539</v>
      </c>
      <c r="L147" s="114">
        <v>2011</v>
      </c>
      <c r="M147" s="191">
        <v>78</v>
      </c>
      <c r="N147" s="191">
        <v>27588.2</v>
      </c>
      <c r="O147" s="188"/>
      <c r="P147" s="47"/>
    </row>
    <row r="148" spans="1:16" ht="13.75" customHeight="1" x14ac:dyDescent="0.15">
      <c r="A148" s="12"/>
      <c r="B148" s="173"/>
      <c r="C148" s="173"/>
      <c r="D148" s="173"/>
      <c r="E148" s="173"/>
      <c r="F148" s="173"/>
      <c r="G148" s="173"/>
      <c r="H148" s="173"/>
      <c r="I148" s="173"/>
      <c r="J148" s="24"/>
      <c r="K148" s="28"/>
      <c r="L148" s="173"/>
      <c r="M148" s="12"/>
      <c r="N148" s="12"/>
      <c r="O148" s="188"/>
      <c r="P148" s="47"/>
    </row>
    <row r="149" spans="1:16" ht="13.75" customHeight="1" x14ac:dyDescent="0.15">
      <c r="A149" s="117" t="s">
        <v>162</v>
      </c>
      <c r="B149" s="114">
        <f t="shared" ref="B149:J149" si="2">COUNT(B2:B132)</f>
        <v>24</v>
      </c>
      <c r="C149" s="114">
        <f t="shared" si="2"/>
        <v>56</v>
      </c>
      <c r="D149" s="114">
        <f t="shared" si="2"/>
        <v>26</v>
      </c>
      <c r="E149" s="114">
        <f t="shared" si="2"/>
        <v>25</v>
      </c>
      <c r="F149" s="114">
        <f t="shared" si="2"/>
        <v>25</v>
      </c>
      <c r="G149" s="114">
        <f t="shared" si="2"/>
        <v>52</v>
      </c>
      <c r="H149" s="114">
        <f t="shared" si="2"/>
        <v>35</v>
      </c>
      <c r="I149" s="114">
        <f t="shared" si="2"/>
        <v>18</v>
      </c>
      <c r="J149" s="115">
        <f t="shared" si="2"/>
        <v>72</v>
      </c>
      <c r="K149" s="116">
        <v>72</v>
      </c>
      <c r="L149" s="114">
        <v>2011</v>
      </c>
      <c r="M149" s="192"/>
      <c r="N149" s="191">
        <v>60.2</v>
      </c>
      <c r="O149" s="188"/>
      <c r="P149" s="47"/>
    </row>
    <row r="150" spans="1:16" ht="13.75" customHeight="1" x14ac:dyDescent="0.15">
      <c r="A150" s="12"/>
      <c r="B150" s="173"/>
      <c r="C150" s="173"/>
      <c r="D150" s="173"/>
      <c r="E150" s="173"/>
      <c r="F150" s="173"/>
      <c r="G150" s="173"/>
      <c r="H150" s="173"/>
      <c r="I150" s="173"/>
      <c r="J150" s="24"/>
      <c r="K150" s="28"/>
      <c r="L150" s="173"/>
      <c r="M150" s="12"/>
      <c r="N150" s="12"/>
      <c r="O150" s="188"/>
      <c r="P150" s="47"/>
    </row>
    <row r="151" spans="1:16" ht="13.75" customHeight="1" x14ac:dyDescent="0.15">
      <c r="A151" s="119" t="s">
        <v>405</v>
      </c>
      <c r="B151" s="123">
        <v>3</v>
      </c>
      <c r="C151" s="123">
        <v>2</v>
      </c>
      <c r="D151" s="123">
        <v>4</v>
      </c>
      <c r="E151" s="123">
        <v>3</v>
      </c>
      <c r="F151" s="123">
        <v>3</v>
      </c>
      <c r="G151" s="123">
        <v>1</v>
      </c>
      <c r="H151" s="123">
        <v>3</v>
      </c>
      <c r="I151" s="120"/>
      <c r="J151" s="121">
        <f>SUM(B151:I151)</f>
        <v>19</v>
      </c>
      <c r="K151" s="122">
        <v>24</v>
      </c>
      <c r="L151" s="123">
        <v>1990</v>
      </c>
      <c r="M151" s="193"/>
      <c r="N151" s="193"/>
      <c r="O151" s="188"/>
      <c r="P151" s="47"/>
    </row>
    <row r="152" spans="1:16" ht="13.75" customHeight="1" x14ac:dyDescent="0.15">
      <c r="A152" s="166" t="s">
        <v>164</v>
      </c>
      <c r="B152" s="174">
        <v>1</v>
      </c>
      <c r="C152" s="167" t="s">
        <v>456</v>
      </c>
      <c r="D152" s="174">
        <v>1</v>
      </c>
      <c r="E152" s="174">
        <v>1</v>
      </c>
      <c r="F152" s="167" t="s">
        <v>456</v>
      </c>
      <c r="G152" s="174">
        <v>1</v>
      </c>
      <c r="H152" s="174">
        <v>1</v>
      </c>
      <c r="I152" s="173"/>
      <c r="J152" s="29" t="s">
        <v>171</v>
      </c>
      <c r="K152" s="28"/>
      <c r="L152" s="173"/>
      <c r="M152" s="12"/>
      <c r="N152" s="12"/>
      <c r="O152" s="188"/>
      <c r="P152" s="47"/>
    </row>
    <row r="153" spans="1:16" ht="13.75" customHeight="1" x14ac:dyDescent="0.15">
      <c r="A153" s="119" t="s">
        <v>178</v>
      </c>
      <c r="B153" s="123">
        <v>1</v>
      </c>
      <c r="C153" s="123">
        <v>5</v>
      </c>
      <c r="D153" s="123">
        <v>1.5</v>
      </c>
      <c r="E153" s="123">
        <v>1.5</v>
      </c>
      <c r="F153" s="123">
        <v>3.8</v>
      </c>
      <c r="G153" s="123">
        <v>9</v>
      </c>
      <c r="H153" s="123">
        <v>3</v>
      </c>
      <c r="I153" s="120"/>
      <c r="J153" s="121">
        <f>SUM(B153:H153)</f>
        <v>24.8</v>
      </c>
      <c r="K153" s="122">
        <v>46</v>
      </c>
      <c r="L153" s="123">
        <v>1990</v>
      </c>
      <c r="M153" s="193"/>
      <c r="N153" s="193"/>
      <c r="O153" s="188"/>
      <c r="P153" s="47"/>
    </row>
    <row r="154" spans="1:16" ht="13.75" customHeight="1" x14ac:dyDescent="0.15">
      <c r="A154" s="166" t="s">
        <v>179</v>
      </c>
      <c r="B154" s="174">
        <v>5.5</v>
      </c>
      <c r="C154" s="174">
        <v>5</v>
      </c>
      <c r="D154" s="174">
        <v>5</v>
      </c>
      <c r="E154" s="174">
        <v>6</v>
      </c>
      <c r="F154" s="174">
        <v>3.5</v>
      </c>
      <c r="G154" s="174">
        <v>1.5</v>
      </c>
      <c r="H154" s="174">
        <v>5</v>
      </c>
      <c r="I154" s="173"/>
      <c r="J154" s="26">
        <f>SUM(B154:H154)</f>
        <v>31.5</v>
      </c>
      <c r="K154" s="23">
        <v>32.5</v>
      </c>
      <c r="L154" s="174">
        <v>2010</v>
      </c>
      <c r="M154" s="12"/>
      <c r="N154" s="12"/>
      <c r="O154" s="194"/>
      <c r="P154" s="47"/>
    </row>
    <row r="155" spans="1:16" ht="13.75" customHeight="1" x14ac:dyDescent="0.15">
      <c r="A155" s="119" t="s">
        <v>406</v>
      </c>
      <c r="B155" s="123">
        <v>1</v>
      </c>
      <c r="C155" s="123">
        <v>15</v>
      </c>
      <c r="D155" s="123">
        <v>2</v>
      </c>
      <c r="E155" s="123">
        <v>5</v>
      </c>
      <c r="F155" s="123">
        <v>9.5</v>
      </c>
      <c r="G155" s="123">
        <v>8.5</v>
      </c>
      <c r="H155" s="123">
        <v>4</v>
      </c>
      <c r="I155" s="120"/>
      <c r="J155" s="121">
        <f>SUM(B155:H155)</f>
        <v>45</v>
      </c>
      <c r="K155" s="122">
        <v>93</v>
      </c>
      <c r="L155" s="123">
        <v>1990</v>
      </c>
      <c r="M155" s="193"/>
      <c r="N155" s="193"/>
      <c r="O155" s="195">
        <f>PRODUCT(J155*0.625)</f>
        <v>28.125</v>
      </c>
      <c r="P155" s="172"/>
    </row>
    <row r="156" spans="1:16" ht="13.75" customHeight="1" x14ac:dyDescent="0.15">
      <c r="A156" s="166" t="s">
        <v>407</v>
      </c>
      <c r="B156" s="174">
        <v>125</v>
      </c>
      <c r="C156" s="174">
        <v>40</v>
      </c>
      <c r="D156" s="174">
        <v>110</v>
      </c>
      <c r="E156" s="174">
        <v>106</v>
      </c>
      <c r="F156" s="174">
        <v>132</v>
      </c>
      <c r="G156" s="174">
        <v>50</v>
      </c>
      <c r="H156" s="174">
        <v>152</v>
      </c>
      <c r="I156" s="173"/>
      <c r="J156" s="26">
        <f>SUM(B156:H156)</f>
        <v>715</v>
      </c>
      <c r="K156" s="23">
        <v>787</v>
      </c>
      <c r="L156" s="174">
        <v>1992</v>
      </c>
      <c r="M156" s="12"/>
      <c r="N156" s="12"/>
      <c r="O156" s="180">
        <f>PRODUCT(J156*0.625)</f>
        <v>446.875</v>
      </c>
      <c r="P156" s="47"/>
    </row>
    <row r="157" spans="1:16" ht="13.75" customHeight="1" x14ac:dyDescent="0.15">
      <c r="A157" s="119" t="s">
        <v>408</v>
      </c>
      <c r="B157" s="120"/>
      <c r="C157" s="120"/>
      <c r="D157" s="120"/>
      <c r="E157" s="120"/>
      <c r="F157" s="120"/>
      <c r="G157" s="120"/>
      <c r="H157" s="120"/>
      <c r="I157" s="123">
        <v>6</v>
      </c>
      <c r="J157" s="121">
        <v>6</v>
      </c>
      <c r="K157" s="122">
        <v>19</v>
      </c>
      <c r="L157" s="123">
        <v>1990</v>
      </c>
      <c r="M157" s="193"/>
      <c r="N157" s="193"/>
      <c r="O157" s="188"/>
      <c r="P157" s="47"/>
    </row>
    <row r="158" spans="1:16" ht="13.75" customHeight="1" x14ac:dyDescent="0.15">
      <c r="A158" s="166" t="s">
        <v>183</v>
      </c>
      <c r="B158" s="173"/>
      <c r="C158" s="174">
        <v>1</v>
      </c>
      <c r="D158" s="173"/>
      <c r="E158" s="173"/>
      <c r="F158" s="173"/>
      <c r="G158" s="174">
        <v>1</v>
      </c>
      <c r="H158" s="174">
        <v>1</v>
      </c>
      <c r="I158" s="173"/>
      <c r="J158" s="26">
        <f>SUM(B158:H158)</f>
        <v>3</v>
      </c>
      <c r="K158" s="23">
        <v>7</v>
      </c>
      <c r="L158" s="174">
        <v>1995</v>
      </c>
      <c r="M158" s="12"/>
      <c r="N158" s="12"/>
      <c r="O158" s="194"/>
      <c r="P158" s="47"/>
    </row>
    <row r="159" spans="1:16" ht="13.75" customHeight="1" x14ac:dyDescent="0.15">
      <c r="A159" s="119" t="s">
        <v>409</v>
      </c>
      <c r="B159" s="120"/>
      <c r="C159" s="120"/>
      <c r="D159" s="120"/>
      <c r="E159" s="120"/>
      <c r="F159" s="120"/>
      <c r="G159" s="123">
        <v>39</v>
      </c>
      <c r="H159" s="123">
        <v>20</v>
      </c>
      <c r="I159" s="120"/>
      <c r="J159" s="121">
        <f>SUM(B159:H159)</f>
        <v>59</v>
      </c>
      <c r="K159" s="122">
        <v>147</v>
      </c>
      <c r="L159" s="123">
        <v>1992</v>
      </c>
      <c r="M159" s="193"/>
      <c r="N159" s="193"/>
      <c r="O159" s="195">
        <f>PRODUCT(J159*0.625)</f>
        <v>36.875</v>
      </c>
      <c r="P159" s="172"/>
    </row>
    <row r="160" spans="1:16" ht="13.75" customHeight="1" x14ac:dyDescent="0.15">
      <c r="A160" s="166" t="s">
        <v>185</v>
      </c>
      <c r="B160" s="173"/>
      <c r="C160" s="173"/>
      <c r="D160" s="173"/>
      <c r="E160" s="173"/>
      <c r="F160" s="173"/>
      <c r="G160" s="173"/>
      <c r="H160" s="173"/>
      <c r="I160" s="173"/>
      <c r="J160" s="29" t="s">
        <v>235</v>
      </c>
      <c r="K160" s="28"/>
      <c r="L160" s="173"/>
      <c r="M160" s="12"/>
      <c r="N160" s="12"/>
      <c r="O160" s="196"/>
      <c r="P160" s="47"/>
    </row>
    <row r="161" spans="1:16" ht="13.75" customHeight="1" x14ac:dyDescent="0.15">
      <c r="A161" s="119" t="s">
        <v>247</v>
      </c>
      <c r="B161" s="120"/>
      <c r="C161" s="120"/>
      <c r="D161" s="120"/>
      <c r="E161" s="120"/>
      <c r="F161" s="120"/>
      <c r="G161" s="120"/>
      <c r="H161" s="120"/>
      <c r="I161" s="120"/>
      <c r="J161" s="121">
        <v>700</v>
      </c>
      <c r="K161" s="131"/>
      <c r="L161" s="120"/>
      <c r="M161" s="193"/>
      <c r="N161" s="193"/>
      <c r="O161" s="188"/>
      <c r="P161" s="47"/>
    </row>
    <row r="162" spans="1:16" ht="13.75" customHeight="1" x14ac:dyDescent="0.15">
      <c r="A162" s="166" t="s">
        <v>248</v>
      </c>
      <c r="B162" s="173"/>
      <c r="C162" s="173"/>
      <c r="D162" s="173"/>
      <c r="E162" s="173"/>
      <c r="F162" s="173"/>
      <c r="G162" s="173"/>
      <c r="H162" s="173"/>
      <c r="I162" s="173"/>
      <c r="J162" s="26">
        <v>1745</v>
      </c>
      <c r="K162" s="28"/>
      <c r="L162" s="173"/>
      <c r="M162" s="12"/>
      <c r="N162" s="12"/>
      <c r="O162" s="188"/>
      <c r="P162" s="47"/>
    </row>
    <row r="163" spans="1:16" ht="13.75" customHeight="1" x14ac:dyDescent="0.15">
      <c r="A163" s="119" t="s">
        <v>249</v>
      </c>
      <c r="B163" s="120"/>
      <c r="C163" s="120"/>
      <c r="D163" s="120"/>
      <c r="E163" s="120"/>
      <c r="F163" s="120"/>
      <c r="G163" s="120"/>
      <c r="H163" s="120"/>
      <c r="I163" s="120"/>
      <c r="J163" s="121">
        <v>-7</v>
      </c>
      <c r="K163" s="131"/>
      <c r="L163" s="120"/>
      <c r="M163" s="193"/>
      <c r="N163" s="193"/>
      <c r="O163" s="188"/>
      <c r="P163" s="47"/>
    </row>
    <row r="164" spans="1:16" ht="13.75" customHeight="1" x14ac:dyDescent="0.15">
      <c r="A164" s="166" t="s">
        <v>250</v>
      </c>
      <c r="B164" s="173"/>
      <c r="C164" s="173"/>
      <c r="D164" s="173"/>
      <c r="E164" s="173"/>
      <c r="F164" s="173"/>
      <c r="G164" s="173"/>
      <c r="H164" s="173"/>
      <c r="I164" s="173"/>
      <c r="J164" s="26">
        <v>-4</v>
      </c>
      <c r="K164" s="28"/>
      <c r="L164" s="173"/>
      <c r="M164" s="12"/>
      <c r="N164" s="12"/>
      <c r="O164" s="188"/>
      <c r="P164" s="47"/>
    </row>
    <row r="165" spans="1:16" ht="13.75" customHeight="1" x14ac:dyDescent="0.15">
      <c r="A165" s="119" t="s">
        <v>251</v>
      </c>
      <c r="B165" s="120"/>
      <c r="C165" s="120"/>
      <c r="D165" s="120"/>
      <c r="E165" s="120"/>
      <c r="F165" s="120"/>
      <c r="G165" s="120"/>
      <c r="H165" s="120"/>
      <c r="I165" s="120"/>
      <c r="J165" s="121">
        <f>J153+J154+J158</f>
        <v>59.3</v>
      </c>
      <c r="K165" s="122">
        <v>68</v>
      </c>
      <c r="L165" s="123">
        <v>2003</v>
      </c>
      <c r="M165" s="193"/>
      <c r="N165" s="193"/>
      <c r="O165" s="188"/>
      <c r="P165" s="47"/>
    </row>
    <row r="166" spans="1:16" ht="13.75" customHeight="1" x14ac:dyDescent="0.15">
      <c r="A166" s="166" t="s">
        <v>410</v>
      </c>
      <c r="B166" s="173"/>
      <c r="C166" s="173"/>
      <c r="D166" s="173"/>
      <c r="E166" s="173"/>
      <c r="F166" s="173"/>
      <c r="G166" s="173"/>
      <c r="H166" s="173"/>
      <c r="I166" s="173"/>
      <c r="J166" s="26">
        <f>J155+J156+J159</f>
        <v>819</v>
      </c>
      <c r="K166" s="23">
        <v>846</v>
      </c>
      <c r="L166" s="174">
        <v>1992</v>
      </c>
      <c r="M166" s="12"/>
      <c r="N166" s="12"/>
      <c r="O166" s="211">
        <f>SUM(O155:O159)</f>
        <v>511.875</v>
      </c>
      <c r="P166" s="47"/>
    </row>
    <row r="167" spans="1:16" ht="13.75" customHeight="1" x14ac:dyDescent="0.15">
      <c r="A167" s="133" t="s">
        <v>253</v>
      </c>
      <c r="B167" s="134"/>
      <c r="C167" s="134"/>
      <c r="D167" s="134"/>
      <c r="E167" s="134"/>
      <c r="F167" s="134"/>
      <c r="G167" s="134"/>
      <c r="H167" s="134"/>
      <c r="I167" s="134"/>
      <c r="J167" s="165" t="s">
        <v>297</v>
      </c>
      <c r="K167" s="134"/>
      <c r="L167" s="134"/>
      <c r="M167" s="134"/>
      <c r="N167" s="134"/>
      <c r="O167" s="172"/>
      <c r="P167" s="47"/>
    </row>
    <row r="168" spans="1:16" ht="13.75" customHeight="1" x14ac:dyDescent="0.15">
      <c r="A168" s="199"/>
      <c r="B168" s="199"/>
      <c r="C168" s="199"/>
      <c r="D168" s="199"/>
      <c r="E168" s="199"/>
      <c r="F168" s="199"/>
      <c r="G168" s="199"/>
      <c r="H168" s="199"/>
      <c r="I168" s="199"/>
      <c r="J168" s="199"/>
      <c r="K168" s="199"/>
      <c r="L168" s="199"/>
      <c r="M168" s="199"/>
      <c r="N168" s="199"/>
      <c r="O168" s="47"/>
      <c r="P168" s="47"/>
    </row>
    <row r="169" spans="1:16" ht="13.75" customHeight="1" x14ac:dyDescent="0.15">
      <c r="A169" s="142" t="s">
        <v>428</v>
      </c>
      <c r="B169" s="143" t="s">
        <v>466</v>
      </c>
      <c r="C169" s="144"/>
      <c r="D169" s="144"/>
      <c r="E169" s="144"/>
      <c r="F169" s="144"/>
      <c r="G169" s="144"/>
      <c r="H169" s="144"/>
      <c r="I169" s="144"/>
      <c r="J169" s="144"/>
      <c r="K169" s="144"/>
      <c r="L169" s="144"/>
      <c r="M169" s="144"/>
      <c r="N169" s="144"/>
      <c r="O169" s="172"/>
      <c r="P169" s="47"/>
    </row>
    <row r="170" spans="1:16" ht="13.75" customHeight="1" x14ac:dyDescent="0.15">
      <c r="A170" s="200" t="s">
        <v>439</v>
      </c>
      <c r="B170" s="201" t="s">
        <v>412</v>
      </c>
      <c r="C170" s="199"/>
      <c r="D170" s="199"/>
      <c r="E170" s="199"/>
      <c r="F170" s="199"/>
      <c r="G170" s="199"/>
      <c r="H170" s="199"/>
      <c r="I170" s="199"/>
      <c r="J170" s="199"/>
      <c r="K170" s="199"/>
      <c r="L170" s="199"/>
      <c r="M170" s="199"/>
      <c r="N170" s="199"/>
      <c r="O170" s="47"/>
      <c r="P170" s="47"/>
    </row>
    <row r="171" spans="1:16" ht="13.75" customHeight="1" x14ac:dyDescent="0.15">
      <c r="A171" s="142" t="s">
        <v>440</v>
      </c>
      <c r="B171" s="143" t="s">
        <v>467</v>
      </c>
      <c r="C171" s="144"/>
      <c r="D171" s="144"/>
      <c r="E171" s="144"/>
      <c r="F171" s="144"/>
      <c r="G171" s="144"/>
      <c r="H171" s="144"/>
      <c r="I171" s="144"/>
      <c r="J171" s="144"/>
      <c r="K171" s="144"/>
      <c r="L171" s="144"/>
      <c r="M171" s="144"/>
      <c r="N171" s="144"/>
      <c r="O171" s="172"/>
      <c r="P171" s="47"/>
    </row>
    <row r="172" spans="1:16" ht="13.75" customHeight="1" x14ac:dyDescent="0.15">
      <c r="A172" s="200" t="s">
        <v>442</v>
      </c>
      <c r="B172" s="201" t="s">
        <v>459</v>
      </c>
      <c r="C172" s="199"/>
      <c r="D172" s="199"/>
      <c r="E172" s="199"/>
      <c r="F172" s="199"/>
      <c r="G172" s="199"/>
      <c r="H172" s="199"/>
      <c r="I172" s="199"/>
      <c r="J172" s="199"/>
      <c r="K172" s="199"/>
      <c r="L172" s="199"/>
      <c r="M172" s="199"/>
      <c r="N172" s="199"/>
      <c r="O172" s="47"/>
      <c r="P172" s="47"/>
    </row>
    <row r="173" spans="1:16" ht="13.75" customHeight="1" x14ac:dyDescent="0.15">
      <c r="A173" s="142" t="s">
        <v>443</v>
      </c>
      <c r="B173" s="143" t="s">
        <v>460</v>
      </c>
      <c r="C173" s="144"/>
      <c r="D173" s="144"/>
      <c r="E173" s="144"/>
      <c r="F173" s="144"/>
      <c r="G173" s="144"/>
      <c r="H173" s="144"/>
      <c r="I173" s="144"/>
      <c r="J173" s="144"/>
      <c r="K173" s="144"/>
      <c r="L173" s="144"/>
      <c r="M173" s="144"/>
      <c r="N173" s="144"/>
      <c r="O173" s="172"/>
      <c r="P173" s="47"/>
    </row>
    <row r="174" spans="1:16" ht="13.75" customHeight="1" x14ac:dyDescent="0.15">
      <c r="A174" s="200" t="s">
        <v>445</v>
      </c>
      <c r="B174" s="201" t="s">
        <v>461</v>
      </c>
      <c r="C174" s="199"/>
      <c r="D174" s="199"/>
      <c r="E174" s="199"/>
      <c r="F174" s="199"/>
      <c r="G174" s="199"/>
      <c r="H174" s="199"/>
      <c r="I174" s="199"/>
      <c r="J174" s="199"/>
      <c r="K174" s="199"/>
      <c r="L174" s="199"/>
      <c r="M174" s="199"/>
      <c r="N174" s="199"/>
      <c r="O174" s="47"/>
      <c r="P174" s="47"/>
    </row>
    <row r="175" spans="1:16" ht="13.75" customHeight="1" x14ac:dyDescent="0.15">
      <c r="A175" s="142" t="s">
        <v>449</v>
      </c>
      <c r="B175" s="143" t="s">
        <v>462</v>
      </c>
      <c r="C175" s="144"/>
      <c r="D175" s="144"/>
      <c r="E175" s="144"/>
      <c r="F175" s="144"/>
      <c r="G175" s="144"/>
      <c r="H175" s="144"/>
      <c r="I175" s="144"/>
      <c r="J175" s="144"/>
      <c r="K175" s="144"/>
      <c r="L175" s="144"/>
      <c r="M175" s="144"/>
      <c r="N175" s="144"/>
      <c r="O175" s="172"/>
      <c r="P175" s="47"/>
    </row>
    <row r="176" spans="1:16" ht="13.75" customHeight="1" x14ac:dyDescent="0.15">
      <c r="A176" s="202" t="s">
        <v>417</v>
      </c>
      <c r="B176" s="203" t="s">
        <v>468</v>
      </c>
      <c r="C176" s="56"/>
      <c r="D176" s="56"/>
      <c r="E176" s="56"/>
      <c r="F176" s="56"/>
      <c r="G176" s="56"/>
      <c r="H176" s="56"/>
      <c r="I176" s="56"/>
      <c r="J176" s="56"/>
      <c r="K176" s="56"/>
      <c r="L176" s="56"/>
      <c r="M176" s="56"/>
      <c r="N176" s="56"/>
      <c r="O176" s="47"/>
      <c r="P176" s="47"/>
    </row>
  </sheetData>
  <pageMargins left="0.75" right="0.75" top="1" bottom="1" header="0.5" footer="0.5"/>
  <pageSetup orientation="portrait"/>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69"/>
  <sheetViews>
    <sheetView showGridLines="0" workbookViewId="0"/>
  </sheetViews>
  <sheetFormatPr baseColWidth="10" defaultColWidth="8.83203125" defaultRowHeight="13" customHeight="1" x14ac:dyDescent="0.15"/>
  <cols>
    <col min="1" max="1" width="32.6640625" style="5" customWidth="1"/>
    <col min="2" max="3" width="6.83203125" style="5" customWidth="1"/>
    <col min="4" max="4" width="6.6640625" style="5" customWidth="1"/>
    <col min="5" max="5" width="6.83203125" style="5" customWidth="1"/>
    <col min="6" max="6" width="6.6640625" style="5" customWidth="1"/>
    <col min="7" max="7" width="6.83203125" style="5" customWidth="1"/>
    <col min="8" max="8" width="6.6640625" style="5" customWidth="1"/>
    <col min="9" max="9" width="6.83203125" style="5" customWidth="1"/>
    <col min="10" max="10" width="10" style="5" customWidth="1"/>
    <col min="11" max="11" width="6.83203125" style="5" customWidth="1"/>
    <col min="12" max="12" width="18.1640625" style="5" customWidth="1"/>
    <col min="13" max="13" width="15.1640625" style="5" customWidth="1"/>
    <col min="14" max="14" width="11.83203125" style="5" customWidth="1"/>
    <col min="15" max="15" width="6.6640625" style="5" customWidth="1"/>
    <col min="16" max="17" width="8.83203125" style="5" customWidth="1"/>
    <col min="18" max="16384" width="8.83203125" style="5"/>
  </cols>
  <sheetData>
    <row r="1" spans="1:16" ht="13.75" customHeight="1" x14ac:dyDescent="0.15">
      <c r="A1" s="166" t="s">
        <v>470</v>
      </c>
      <c r="B1" s="167" t="s">
        <v>428</v>
      </c>
      <c r="C1" s="167" t="s">
        <v>429</v>
      </c>
      <c r="D1" s="167" t="s">
        <v>430</v>
      </c>
      <c r="E1" s="167" t="s">
        <v>431</v>
      </c>
      <c r="F1" s="167" t="s">
        <v>432</v>
      </c>
      <c r="G1" s="167" t="s">
        <v>421</v>
      </c>
      <c r="H1" s="167" t="s">
        <v>363</v>
      </c>
      <c r="I1" s="167" t="s">
        <v>364</v>
      </c>
      <c r="J1" s="29" t="s">
        <v>365</v>
      </c>
      <c r="K1" s="179" t="s">
        <v>366</v>
      </c>
      <c r="L1" s="167" t="s">
        <v>367</v>
      </c>
      <c r="M1" s="19" t="s">
        <v>471</v>
      </c>
      <c r="N1" s="19" t="s">
        <v>472</v>
      </c>
      <c r="O1" s="169" t="s">
        <v>370</v>
      </c>
      <c r="P1" s="47"/>
    </row>
    <row r="2" spans="1:16" ht="13.75" customHeight="1" x14ac:dyDescent="0.15">
      <c r="A2" s="72" t="s">
        <v>39</v>
      </c>
      <c r="B2" s="73"/>
      <c r="C2" s="73"/>
      <c r="D2" s="73"/>
      <c r="E2" s="73"/>
      <c r="F2" s="73"/>
      <c r="G2" s="73"/>
      <c r="H2" s="73"/>
      <c r="I2" s="73"/>
      <c r="J2" s="212"/>
      <c r="K2" s="213">
        <v>1</v>
      </c>
      <c r="L2" s="76" t="s">
        <v>371</v>
      </c>
      <c r="M2" s="170">
        <v>2</v>
      </c>
      <c r="N2" s="171">
        <v>9.5238095238095205E-2</v>
      </c>
      <c r="O2" s="172"/>
      <c r="P2" s="47"/>
    </row>
    <row r="3" spans="1:16" ht="13.75" customHeight="1" x14ac:dyDescent="0.15">
      <c r="A3" s="19" t="s">
        <v>40</v>
      </c>
      <c r="B3" s="173"/>
      <c r="C3" s="173"/>
      <c r="D3" s="173"/>
      <c r="E3" s="173"/>
      <c r="F3" s="173"/>
      <c r="G3" s="173"/>
      <c r="H3" s="173"/>
      <c r="I3" s="173"/>
      <c r="J3" s="24"/>
      <c r="K3" s="23">
        <v>1</v>
      </c>
      <c r="L3" s="174">
        <v>1987</v>
      </c>
      <c r="M3" s="175">
        <v>1</v>
      </c>
      <c r="N3" s="176">
        <v>0</v>
      </c>
      <c r="O3" s="47"/>
      <c r="P3" s="47"/>
    </row>
    <row r="4" spans="1:16" ht="13.75" customHeight="1" x14ac:dyDescent="0.15">
      <c r="A4" s="72" t="s">
        <v>42</v>
      </c>
      <c r="B4" s="73"/>
      <c r="C4" s="88">
        <v>1</v>
      </c>
      <c r="D4" s="73"/>
      <c r="E4" s="73"/>
      <c r="F4" s="73"/>
      <c r="G4" s="88">
        <v>3</v>
      </c>
      <c r="H4" s="73"/>
      <c r="I4" s="73"/>
      <c r="J4" s="74">
        <f>SUM(B4:I4)</f>
        <v>4</v>
      </c>
      <c r="K4" s="75">
        <v>16</v>
      </c>
      <c r="L4" s="76" t="s">
        <v>372</v>
      </c>
      <c r="M4" s="177">
        <v>27</v>
      </c>
      <c r="N4" s="178">
        <v>7.0952380952380896</v>
      </c>
      <c r="O4" s="172"/>
      <c r="P4" s="47"/>
    </row>
    <row r="5" spans="1:16" ht="13.75" customHeight="1" x14ac:dyDescent="0.15">
      <c r="A5" s="19" t="s">
        <v>41</v>
      </c>
      <c r="B5" s="173"/>
      <c r="C5" s="173"/>
      <c r="D5" s="173"/>
      <c r="E5" s="173"/>
      <c r="F5" s="173"/>
      <c r="G5" s="173"/>
      <c r="H5" s="173"/>
      <c r="I5" s="173"/>
      <c r="J5" s="24"/>
      <c r="K5" s="179" t="s">
        <v>12</v>
      </c>
      <c r="L5" s="173"/>
      <c r="M5" s="175">
        <v>0</v>
      </c>
      <c r="N5" s="176">
        <v>0</v>
      </c>
      <c r="O5" s="47"/>
      <c r="P5" s="47"/>
    </row>
    <row r="6" spans="1:16" ht="13.75" customHeight="1" x14ac:dyDescent="0.15">
      <c r="A6" s="72" t="s">
        <v>17</v>
      </c>
      <c r="B6" s="73"/>
      <c r="C6" s="73"/>
      <c r="D6" s="73"/>
      <c r="E6" s="73"/>
      <c r="F6" s="73"/>
      <c r="G6" s="73"/>
      <c r="H6" s="73"/>
      <c r="I6" s="73"/>
      <c r="J6" s="162"/>
      <c r="K6" s="75">
        <v>7</v>
      </c>
      <c r="L6" s="88">
        <v>1999</v>
      </c>
      <c r="M6" s="177">
        <v>2</v>
      </c>
      <c r="N6" s="178">
        <v>0.61904761904761896</v>
      </c>
      <c r="O6" s="172"/>
      <c r="P6" s="47"/>
    </row>
    <row r="7" spans="1:16" ht="13.75" customHeight="1" x14ac:dyDescent="0.15">
      <c r="A7" s="19" t="s">
        <v>16</v>
      </c>
      <c r="B7" s="173"/>
      <c r="C7" s="174">
        <v>1</v>
      </c>
      <c r="D7" s="173"/>
      <c r="E7" s="173"/>
      <c r="F7" s="173"/>
      <c r="G7" s="173"/>
      <c r="H7" s="173"/>
      <c r="I7" s="173"/>
      <c r="J7" s="26">
        <f>SUM(B7:I7)</f>
        <v>1</v>
      </c>
      <c r="K7" s="23">
        <v>4</v>
      </c>
      <c r="L7" s="167" t="s">
        <v>373</v>
      </c>
      <c r="M7" s="175">
        <v>6</v>
      </c>
      <c r="N7" s="176">
        <v>0.76190476190476197</v>
      </c>
      <c r="O7" s="47"/>
      <c r="P7" s="47"/>
    </row>
    <row r="8" spans="1:16" ht="13.75" customHeight="1" x14ac:dyDescent="0.15">
      <c r="A8" s="72" t="s">
        <v>374</v>
      </c>
      <c r="B8" s="73"/>
      <c r="C8" s="73"/>
      <c r="D8" s="73"/>
      <c r="E8" s="73"/>
      <c r="F8" s="73"/>
      <c r="G8" s="73"/>
      <c r="H8" s="73"/>
      <c r="I8" s="73"/>
      <c r="J8" s="162"/>
      <c r="K8" s="75">
        <v>1</v>
      </c>
      <c r="L8" s="88">
        <v>2001</v>
      </c>
      <c r="M8" s="177">
        <v>2</v>
      </c>
      <c r="N8" s="178">
        <v>9.5238095238095205E-2</v>
      </c>
      <c r="O8" s="172"/>
      <c r="P8" s="47"/>
    </row>
    <row r="9" spans="1:16" ht="13.75" customHeight="1" x14ac:dyDescent="0.15">
      <c r="A9" s="19" t="s">
        <v>11</v>
      </c>
      <c r="B9" s="173"/>
      <c r="C9" s="173"/>
      <c r="D9" s="173"/>
      <c r="E9" s="173"/>
      <c r="F9" s="173"/>
      <c r="G9" s="173"/>
      <c r="H9" s="173"/>
      <c r="I9" s="173"/>
      <c r="J9" s="24"/>
      <c r="K9" s="23">
        <v>3</v>
      </c>
      <c r="L9" s="174">
        <v>2002</v>
      </c>
      <c r="M9" s="175">
        <v>4</v>
      </c>
      <c r="N9" s="176">
        <v>0.238095238095238</v>
      </c>
      <c r="O9" s="47"/>
      <c r="P9" s="47"/>
    </row>
    <row r="10" spans="1:16" ht="13.75" customHeight="1" x14ac:dyDescent="0.15">
      <c r="A10" s="72" t="s">
        <v>15</v>
      </c>
      <c r="B10" s="88">
        <v>38</v>
      </c>
      <c r="C10" s="88">
        <v>112</v>
      </c>
      <c r="D10" s="88">
        <v>188</v>
      </c>
      <c r="E10" s="88">
        <v>14</v>
      </c>
      <c r="F10" s="73"/>
      <c r="G10" s="88">
        <v>155</v>
      </c>
      <c r="H10" s="88">
        <v>115</v>
      </c>
      <c r="I10" s="88">
        <v>71</v>
      </c>
      <c r="J10" s="74">
        <f>SUM(B10:I10)</f>
        <v>693</v>
      </c>
      <c r="K10" s="75">
        <v>3724</v>
      </c>
      <c r="L10" s="88">
        <v>2006</v>
      </c>
      <c r="M10" s="177">
        <v>28</v>
      </c>
      <c r="N10" s="178">
        <v>2327</v>
      </c>
      <c r="O10" s="172"/>
      <c r="P10" s="47"/>
    </row>
    <row r="11" spans="1:16" ht="13.75" customHeight="1" x14ac:dyDescent="0.15">
      <c r="A11" s="19" t="s">
        <v>14</v>
      </c>
      <c r="B11" s="173"/>
      <c r="C11" s="173"/>
      <c r="D11" s="173"/>
      <c r="E11" s="173"/>
      <c r="F11" s="173"/>
      <c r="G11" s="173"/>
      <c r="H11" s="173"/>
      <c r="I11" s="173"/>
      <c r="J11" s="24"/>
      <c r="K11" s="23">
        <v>4</v>
      </c>
      <c r="L11" s="174">
        <v>2006</v>
      </c>
      <c r="M11" s="175">
        <v>4</v>
      </c>
      <c r="N11" s="176">
        <v>0.33333333333333298</v>
      </c>
      <c r="O11" s="47"/>
      <c r="P11" s="47"/>
    </row>
    <row r="12" spans="1:16" ht="13.75" customHeight="1" x14ac:dyDescent="0.15">
      <c r="A12" s="72" t="s">
        <v>22</v>
      </c>
      <c r="B12" s="73"/>
      <c r="C12" s="88">
        <v>210</v>
      </c>
      <c r="D12" s="88">
        <v>115</v>
      </c>
      <c r="E12" s="88">
        <v>9</v>
      </c>
      <c r="F12" s="88">
        <v>6</v>
      </c>
      <c r="G12" s="88">
        <v>20</v>
      </c>
      <c r="H12" s="88">
        <v>112</v>
      </c>
      <c r="I12" s="73"/>
      <c r="J12" s="74">
        <f>SUM(B12:I12)</f>
        <v>472</v>
      </c>
      <c r="K12" s="75">
        <v>15453</v>
      </c>
      <c r="L12" s="88">
        <v>1997</v>
      </c>
      <c r="M12" s="177">
        <v>37</v>
      </c>
      <c r="N12" s="178">
        <v>3506.6666666666702</v>
      </c>
      <c r="O12" s="172"/>
      <c r="P12" s="47"/>
    </row>
    <row r="13" spans="1:16" ht="13.75" customHeight="1" x14ac:dyDescent="0.15">
      <c r="A13" s="19" t="s">
        <v>21</v>
      </c>
      <c r="B13" s="173"/>
      <c r="C13" s="174">
        <v>14</v>
      </c>
      <c r="D13" s="173"/>
      <c r="E13" s="173"/>
      <c r="F13" s="173"/>
      <c r="G13" s="173"/>
      <c r="H13" s="174">
        <v>14</v>
      </c>
      <c r="I13" s="173"/>
      <c r="J13" s="26">
        <f>SUM(B13:I13)</f>
        <v>28</v>
      </c>
      <c r="K13" s="23">
        <v>1187</v>
      </c>
      <c r="L13" s="174">
        <v>1990</v>
      </c>
      <c r="M13" s="175">
        <v>32</v>
      </c>
      <c r="N13" s="176">
        <v>210.28571428571399</v>
      </c>
      <c r="O13" s="47"/>
      <c r="P13" s="47"/>
    </row>
    <row r="14" spans="1:16" ht="13.75" customHeight="1" x14ac:dyDescent="0.15">
      <c r="A14" s="72" t="s">
        <v>19</v>
      </c>
      <c r="B14" s="73"/>
      <c r="C14" s="73"/>
      <c r="D14" s="73"/>
      <c r="E14" s="73"/>
      <c r="F14" s="73"/>
      <c r="G14" s="73"/>
      <c r="H14" s="73"/>
      <c r="I14" s="73"/>
      <c r="J14" s="162"/>
      <c r="K14" s="75">
        <v>8</v>
      </c>
      <c r="L14" s="88">
        <v>1998</v>
      </c>
      <c r="M14" s="177">
        <v>5</v>
      </c>
      <c r="N14" s="178">
        <v>0.85714285714285698</v>
      </c>
      <c r="O14" s="172"/>
      <c r="P14" s="47"/>
    </row>
    <row r="15" spans="1:16" ht="13.75" customHeight="1" x14ac:dyDescent="0.15">
      <c r="A15" s="19" t="s">
        <v>20</v>
      </c>
      <c r="B15" s="173"/>
      <c r="C15" s="173"/>
      <c r="D15" s="173"/>
      <c r="E15" s="173"/>
      <c r="F15" s="173"/>
      <c r="G15" s="173"/>
      <c r="H15" s="173"/>
      <c r="I15" s="173"/>
      <c r="J15" s="24"/>
      <c r="K15" s="23">
        <v>1</v>
      </c>
      <c r="L15" s="174">
        <v>2009</v>
      </c>
      <c r="M15" s="175">
        <v>1</v>
      </c>
      <c r="N15" s="176">
        <v>4.7619047619047603E-2</v>
      </c>
      <c r="O15" s="47"/>
      <c r="P15" s="47"/>
    </row>
    <row r="16" spans="1:16" ht="13.75" customHeight="1" x14ac:dyDescent="0.15">
      <c r="A16" s="72" t="s">
        <v>25</v>
      </c>
      <c r="B16" s="73"/>
      <c r="C16" s="73"/>
      <c r="D16" s="73"/>
      <c r="E16" s="73"/>
      <c r="F16" s="73"/>
      <c r="G16" s="73"/>
      <c r="H16" s="73"/>
      <c r="I16" s="73"/>
      <c r="J16" s="162"/>
      <c r="K16" s="75">
        <v>5</v>
      </c>
      <c r="L16" s="88">
        <v>1998</v>
      </c>
      <c r="M16" s="177">
        <v>5</v>
      </c>
      <c r="N16" s="178">
        <v>0.42857142857142899</v>
      </c>
      <c r="O16" s="172"/>
      <c r="P16" s="47"/>
    </row>
    <row r="17" spans="1:16" ht="13.75" customHeight="1" x14ac:dyDescent="0.15">
      <c r="A17" s="19" t="s">
        <v>24</v>
      </c>
      <c r="B17" s="173"/>
      <c r="C17" s="173"/>
      <c r="D17" s="173"/>
      <c r="E17" s="173"/>
      <c r="F17" s="173"/>
      <c r="G17" s="173"/>
      <c r="H17" s="173"/>
      <c r="I17" s="173"/>
      <c r="J17" s="24"/>
      <c r="K17" s="23">
        <v>25</v>
      </c>
      <c r="L17" s="174">
        <v>1999</v>
      </c>
      <c r="M17" s="175">
        <v>11</v>
      </c>
      <c r="N17" s="176">
        <v>2.1904761904761898</v>
      </c>
      <c r="O17" s="47"/>
      <c r="P17" s="47"/>
    </row>
    <row r="18" spans="1:16" ht="13.75" customHeight="1" x14ac:dyDescent="0.15">
      <c r="A18" s="72" t="s">
        <v>23</v>
      </c>
      <c r="B18" s="73"/>
      <c r="C18" s="73"/>
      <c r="D18" s="73"/>
      <c r="E18" s="73"/>
      <c r="F18" s="73"/>
      <c r="G18" s="73"/>
      <c r="H18" s="73"/>
      <c r="I18" s="73"/>
      <c r="J18" s="162"/>
      <c r="K18" s="75">
        <v>1</v>
      </c>
      <c r="L18" s="76" t="s">
        <v>377</v>
      </c>
      <c r="M18" s="177">
        <v>3</v>
      </c>
      <c r="N18" s="178">
        <v>0.14285714285714299</v>
      </c>
      <c r="O18" s="172"/>
      <c r="P18" s="47"/>
    </row>
    <row r="19" spans="1:16" ht="13.75" customHeight="1" x14ac:dyDescent="0.15">
      <c r="A19" s="19" t="s">
        <v>18</v>
      </c>
      <c r="B19" s="173"/>
      <c r="C19" s="173"/>
      <c r="D19" s="173"/>
      <c r="E19" s="173"/>
      <c r="F19" s="173"/>
      <c r="G19" s="173"/>
      <c r="H19" s="173"/>
      <c r="I19" s="173"/>
      <c r="J19" s="24"/>
      <c r="K19" s="23">
        <v>3</v>
      </c>
      <c r="L19" s="174">
        <v>1994</v>
      </c>
      <c r="M19" s="175">
        <v>9</v>
      </c>
      <c r="N19" s="176">
        <v>0.57142857142857095</v>
      </c>
      <c r="O19" s="47"/>
      <c r="P19" s="47"/>
    </row>
    <row r="20" spans="1:16" ht="13.75" customHeight="1" x14ac:dyDescent="0.15">
      <c r="A20" s="72" t="s">
        <v>27</v>
      </c>
      <c r="B20" s="73"/>
      <c r="C20" s="73"/>
      <c r="D20" s="73"/>
      <c r="E20" s="73"/>
      <c r="F20" s="73"/>
      <c r="G20" s="73"/>
      <c r="H20" s="73"/>
      <c r="I20" s="73"/>
      <c r="J20" s="162"/>
      <c r="K20" s="75">
        <v>1</v>
      </c>
      <c r="L20" s="88">
        <v>1968</v>
      </c>
      <c r="M20" s="177">
        <v>1</v>
      </c>
      <c r="N20" s="178">
        <v>0</v>
      </c>
      <c r="O20" s="172"/>
      <c r="P20" s="47"/>
    </row>
    <row r="21" spans="1:16" ht="13.75" customHeight="1" x14ac:dyDescent="0.15">
      <c r="A21" s="19" t="s">
        <v>28</v>
      </c>
      <c r="B21" s="173"/>
      <c r="C21" s="173"/>
      <c r="D21" s="173"/>
      <c r="E21" s="173"/>
      <c r="F21" s="173"/>
      <c r="G21" s="173"/>
      <c r="H21" s="173"/>
      <c r="I21" s="173"/>
      <c r="J21" s="24"/>
      <c r="K21" s="23">
        <v>1</v>
      </c>
      <c r="L21" s="174">
        <v>1999</v>
      </c>
      <c r="M21" s="175">
        <v>1</v>
      </c>
      <c r="N21" s="176">
        <v>4.7619047619047603E-2</v>
      </c>
      <c r="O21" s="47"/>
      <c r="P21" s="47"/>
    </row>
    <row r="22" spans="1:16" ht="13.75" customHeight="1" x14ac:dyDescent="0.15">
      <c r="A22" s="72" t="s">
        <v>26</v>
      </c>
      <c r="B22" s="73"/>
      <c r="C22" s="73"/>
      <c r="D22" s="73"/>
      <c r="E22" s="73"/>
      <c r="F22" s="73"/>
      <c r="G22" s="73"/>
      <c r="H22" s="73"/>
      <c r="I22" s="73"/>
      <c r="J22" s="162"/>
      <c r="K22" s="89" t="s">
        <v>12</v>
      </c>
      <c r="L22" s="88">
        <v>2004</v>
      </c>
      <c r="M22" s="177">
        <v>0</v>
      </c>
      <c r="N22" s="178">
        <v>0</v>
      </c>
      <c r="O22" s="172"/>
      <c r="P22" s="47"/>
    </row>
    <row r="23" spans="1:16" ht="13.75" customHeight="1" x14ac:dyDescent="0.15">
      <c r="A23" s="19" t="s">
        <v>30</v>
      </c>
      <c r="B23" s="173"/>
      <c r="C23" s="174">
        <v>8</v>
      </c>
      <c r="D23" s="173"/>
      <c r="E23" s="173"/>
      <c r="F23" s="173"/>
      <c r="G23" s="173"/>
      <c r="H23" s="173"/>
      <c r="I23" s="173"/>
      <c r="J23" s="26">
        <f>SUM(B23:I23)</f>
        <v>8</v>
      </c>
      <c r="K23" s="23">
        <v>8</v>
      </c>
      <c r="L23" s="174">
        <v>1991</v>
      </c>
      <c r="M23" s="175">
        <v>12</v>
      </c>
      <c r="N23" s="176">
        <v>0.66666666666666696</v>
      </c>
      <c r="O23" s="47"/>
      <c r="P23" s="47"/>
    </row>
    <row r="24" spans="1:16" ht="13.75" customHeight="1" x14ac:dyDescent="0.15">
      <c r="A24" s="72" t="s">
        <v>32</v>
      </c>
      <c r="B24" s="73"/>
      <c r="C24" s="73"/>
      <c r="D24" s="73"/>
      <c r="E24" s="73"/>
      <c r="F24" s="73"/>
      <c r="G24" s="73"/>
      <c r="H24" s="73"/>
      <c r="I24" s="73"/>
      <c r="J24" s="162"/>
      <c r="K24" s="75">
        <v>414</v>
      </c>
      <c r="L24" s="88">
        <v>1992</v>
      </c>
      <c r="M24" s="177">
        <v>28</v>
      </c>
      <c r="N24" s="178">
        <v>59.857142857142897</v>
      </c>
      <c r="O24" s="172"/>
      <c r="P24" s="47"/>
    </row>
    <row r="25" spans="1:16" ht="13.75" customHeight="1" x14ac:dyDescent="0.15">
      <c r="A25" s="19" t="s">
        <v>33</v>
      </c>
      <c r="B25" s="173"/>
      <c r="C25" s="173"/>
      <c r="D25" s="173"/>
      <c r="E25" s="173"/>
      <c r="F25" s="173"/>
      <c r="G25" s="173"/>
      <c r="H25" s="173"/>
      <c r="I25" s="173"/>
      <c r="J25" s="24"/>
      <c r="K25" s="23">
        <v>1</v>
      </c>
      <c r="L25" s="167" t="s">
        <v>473</v>
      </c>
      <c r="M25" s="175">
        <v>3</v>
      </c>
      <c r="N25" s="176">
        <v>0.14285714285714299</v>
      </c>
      <c r="O25" s="47"/>
      <c r="P25" s="47"/>
    </row>
    <row r="26" spans="1:16" ht="13.75" customHeight="1" x14ac:dyDescent="0.15">
      <c r="A26" s="72" t="s">
        <v>31</v>
      </c>
      <c r="B26" s="73"/>
      <c r="C26" s="88">
        <v>2</v>
      </c>
      <c r="D26" s="73"/>
      <c r="E26" s="73"/>
      <c r="F26" s="73"/>
      <c r="G26" s="73"/>
      <c r="H26" s="73"/>
      <c r="I26" s="73"/>
      <c r="J26" s="74">
        <f>SUM(B26:I26)</f>
        <v>2</v>
      </c>
      <c r="K26" s="75">
        <v>13</v>
      </c>
      <c r="L26" s="88">
        <v>2001</v>
      </c>
      <c r="M26" s="177">
        <v>9</v>
      </c>
      <c r="N26" s="178">
        <v>0.90476190476190499</v>
      </c>
      <c r="O26" s="172"/>
      <c r="P26" s="47"/>
    </row>
    <row r="27" spans="1:16" ht="13.75" customHeight="1" x14ac:dyDescent="0.15">
      <c r="A27" s="19" t="s">
        <v>54</v>
      </c>
      <c r="B27" s="173"/>
      <c r="C27" s="173"/>
      <c r="D27" s="173"/>
      <c r="E27" s="173"/>
      <c r="F27" s="173"/>
      <c r="G27" s="173"/>
      <c r="H27" s="173"/>
      <c r="I27" s="173"/>
      <c r="J27" s="24"/>
      <c r="K27" s="23">
        <v>1</v>
      </c>
      <c r="L27" s="174">
        <v>1997</v>
      </c>
      <c r="M27" s="175">
        <v>1</v>
      </c>
      <c r="N27" s="176">
        <v>4.7619047619047603E-2</v>
      </c>
      <c r="O27" s="47"/>
      <c r="P27" s="47"/>
    </row>
    <row r="28" spans="1:16" ht="13.75" customHeight="1" x14ac:dyDescent="0.15">
      <c r="A28" s="72" t="s">
        <v>57</v>
      </c>
      <c r="B28" s="73"/>
      <c r="C28" s="73"/>
      <c r="D28" s="73"/>
      <c r="E28" s="73"/>
      <c r="F28" s="73"/>
      <c r="G28" s="73"/>
      <c r="H28" s="73"/>
      <c r="I28" s="73"/>
      <c r="J28" s="162"/>
      <c r="K28" s="75">
        <v>1</v>
      </c>
      <c r="L28" s="88">
        <v>1991</v>
      </c>
      <c r="M28" s="177">
        <v>1</v>
      </c>
      <c r="N28" s="178">
        <v>4.7619047619047603E-2</v>
      </c>
      <c r="O28" s="172"/>
      <c r="P28" s="47"/>
    </row>
    <row r="29" spans="1:16" ht="13.75" customHeight="1" x14ac:dyDescent="0.15">
      <c r="A29" s="19" t="s">
        <v>59</v>
      </c>
      <c r="B29" s="173"/>
      <c r="C29" s="173"/>
      <c r="D29" s="173"/>
      <c r="E29" s="173"/>
      <c r="F29" s="173"/>
      <c r="G29" s="173"/>
      <c r="H29" s="173"/>
      <c r="I29" s="173"/>
      <c r="J29" s="24"/>
      <c r="K29" s="23">
        <v>2</v>
      </c>
      <c r="L29" s="174">
        <v>1978</v>
      </c>
      <c r="M29" s="175">
        <v>3</v>
      </c>
      <c r="N29" s="176">
        <v>4.7619047619047603E-2</v>
      </c>
      <c r="O29" s="47"/>
      <c r="P29" s="47"/>
    </row>
    <row r="30" spans="1:16" ht="13.75" customHeight="1" x14ac:dyDescent="0.15">
      <c r="A30" s="72" t="s">
        <v>60</v>
      </c>
      <c r="B30" s="73"/>
      <c r="C30" s="73"/>
      <c r="D30" s="73"/>
      <c r="E30" s="73"/>
      <c r="F30" s="73"/>
      <c r="G30" s="73"/>
      <c r="H30" s="73"/>
      <c r="I30" s="73"/>
      <c r="J30" s="162"/>
      <c r="K30" s="75">
        <v>2</v>
      </c>
      <c r="L30" s="88">
        <v>1991</v>
      </c>
      <c r="M30" s="177">
        <v>2</v>
      </c>
      <c r="N30" s="178">
        <v>9.5238095238095205E-2</v>
      </c>
      <c r="O30" s="172"/>
      <c r="P30" s="47"/>
    </row>
    <row r="31" spans="1:16" ht="13.75" customHeight="1" x14ac:dyDescent="0.15">
      <c r="A31" s="19" t="s">
        <v>61</v>
      </c>
      <c r="B31" s="173"/>
      <c r="C31" s="174">
        <v>1</v>
      </c>
      <c r="D31" s="174">
        <v>1</v>
      </c>
      <c r="E31" s="173"/>
      <c r="F31" s="173"/>
      <c r="G31" s="173"/>
      <c r="H31" s="173"/>
      <c r="I31" s="173"/>
      <c r="J31" s="26">
        <f>SUM(B31:I31)</f>
        <v>2</v>
      </c>
      <c r="K31" s="23">
        <v>5976</v>
      </c>
      <c r="L31" s="174">
        <v>1998</v>
      </c>
      <c r="M31" s="175">
        <v>34</v>
      </c>
      <c r="N31" s="176">
        <v>820.857142857143</v>
      </c>
      <c r="O31" s="47"/>
      <c r="P31" s="47"/>
    </row>
    <row r="32" spans="1:16" ht="13.75" customHeight="1" x14ac:dyDescent="0.15">
      <c r="A32" s="72" t="s">
        <v>62</v>
      </c>
      <c r="B32" s="73"/>
      <c r="C32" s="88">
        <v>5</v>
      </c>
      <c r="D32" s="73"/>
      <c r="E32" s="73"/>
      <c r="F32" s="73"/>
      <c r="G32" s="88">
        <v>2</v>
      </c>
      <c r="H32" s="88">
        <v>1</v>
      </c>
      <c r="I32" s="73"/>
      <c r="J32" s="74">
        <f>SUM(B32:I32)</f>
        <v>8</v>
      </c>
      <c r="K32" s="75">
        <v>571</v>
      </c>
      <c r="L32" s="88">
        <v>2006</v>
      </c>
      <c r="M32" s="177">
        <v>38</v>
      </c>
      <c r="N32" s="178">
        <v>137.47619047619</v>
      </c>
      <c r="O32" s="172"/>
      <c r="P32" s="47"/>
    </row>
    <row r="33" spans="1:16" ht="13.75" customHeight="1" x14ac:dyDescent="0.15">
      <c r="A33" s="19" t="s">
        <v>66</v>
      </c>
      <c r="B33" s="173"/>
      <c r="C33" s="173"/>
      <c r="D33" s="173"/>
      <c r="E33" s="173"/>
      <c r="F33" s="173"/>
      <c r="G33" s="173"/>
      <c r="H33" s="173"/>
      <c r="I33" s="173"/>
      <c r="J33" s="24"/>
      <c r="K33" s="23">
        <v>2</v>
      </c>
      <c r="L33" s="174">
        <v>2002</v>
      </c>
      <c r="M33" s="175">
        <v>3</v>
      </c>
      <c r="N33" s="176">
        <v>0.19047619047618999</v>
      </c>
      <c r="O33" s="47"/>
      <c r="P33" s="47"/>
    </row>
    <row r="34" spans="1:16" ht="13.75" customHeight="1" x14ac:dyDescent="0.15">
      <c r="A34" s="72" t="s">
        <v>64</v>
      </c>
      <c r="B34" s="73"/>
      <c r="C34" s="73"/>
      <c r="D34" s="73"/>
      <c r="E34" s="73"/>
      <c r="F34" s="73"/>
      <c r="G34" s="73"/>
      <c r="H34" s="73"/>
      <c r="I34" s="73"/>
      <c r="J34" s="162"/>
      <c r="K34" s="75">
        <v>1</v>
      </c>
      <c r="L34" s="76" t="s">
        <v>474</v>
      </c>
      <c r="M34" s="177">
        <v>3</v>
      </c>
      <c r="N34" s="178">
        <v>0.14285714285714299</v>
      </c>
      <c r="O34" s="172"/>
      <c r="P34" s="47"/>
    </row>
    <row r="35" spans="1:16" ht="13.75" customHeight="1" x14ac:dyDescent="0.15">
      <c r="A35" s="19" t="s">
        <v>63</v>
      </c>
      <c r="B35" s="173"/>
      <c r="C35" s="173"/>
      <c r="D35" s="173"/>
      <c r="E35" s="173"/>
      <c r="F35" s="173"/>
      <c r="G35" s="173"/>
      <c r="H35" s="173"/>
      <c r="I35" s="173"/>
      <c r="J35" s="24"/>
      <c r="K35" s="23">
        <v>1</v>
      </c>
      <c r="L35" s="174">
        <v>1989</v>
      </c>
      <c r="M35" s="175">
        <v>1</v>
      </c>
      <c r="N35" s="176">
        <v>4.7619047619047603E-2</v>
      </c>
      <c r="O35" s="47"/>
      <c r="P35" s="47"/>
    </row>
    <row r="36" spans="1:16" ht="13.75" customHeight="1" x14ac:dyDescent="0.15">
      <c r="A36" s="72" t="s">
        <v>65</v>
      </c>
      <c r="B36" s="73"/>
      <c r="C36" s="73"/>
      <c r="D36" s="73"/>
      <c r="E36" s="73"/>
      <c r="F36" s="73"/>
      <c r="G36" s="73"/>
      <c r="H36" s="73"/>
      <c r="I36" s="73"/>
      <c r="J36" s="162"/>
      <c r="K36" s="75">
        <v>1</v>
      </c>
      <c r="L36" s="88">
        <v>1995</v>
      </c>
      <c r="M36" s="177">
        <v>1</v>
      </c>
      <c r="N36" s="178">
        <v>4.7619047619047603E-2</v>
      </c>
      <c r="O36" s="172"/>
      <c r="P36" s="47"/>
    </row>
    <row r="37" spans="1:16" ht="13.75" customHeight="1" x14ac:dyDescent="0.15">
      <c r="A37" s="19" t="s">
        <v>67</v>
      </c>
      <c r="B37" s="173"/>
      <c r="C37" s="173"/>
      <c r="D37" s="173"/>
      <c r="E37" s="173"/>
      <c r="F37" s="173"/>
      <c r="G37" s="173"/>
      <c r="H37" s="173"/>
      <c r="I37" s="173"/>
      <c r="J37" s="24"/>
      <c r="K37" s="23">
        <v>11</v>
      </c>
      <c r="L37" s="174">
        <v>1996</v>
      </c>
      <c r="M37" s="175">
        <v>16</v>
      </c>
      <c r="N37" s="176">
        <v>2.4285714285714302</v>
      </c>
      <c r="O37" s="47"/>
      <c r="P37" s="47"/>
    </row>
    <row r="38" spans="1:16" ht="13.75" customHeight="1" x14ac:dyDescent="0.15">
      <c r="A38" s="72" t="s">
        <v>43</v>
      </c>
      <c r="B38" s="73"/>
      <c r="C38" s="73"/>
      <c r="D38" s="73"/>
      <c r="E38" s="73"/>
      <c r="F38" s="73"/>
      <c r="G38" s="73"/>
      <c r="H38" s="73"/>
      <c r="I38" s="73"/>
      <c r="J38" s="162"/>
      <c r="K38" s="75">
        <v>1</v>
      </c>
      <c r="L38" s="88">
        <v>2007</v>
      </c>
      <c r="M38" s="177">
        <v>1</v>
      </c>
      <c r="N38" s="178">
        <v>4.7619047619047603E-2</v>
      </c>
      <c r="O38" s="172"/>
      <c r="P38" s="47"/>
    </row>
    <row r="39" spans="1:16" ht="13.75" customHeight="1" x14ac:dyDescent="0.15">
      <c r="A39" s="19" t="s">
        <v>44</v>
      </c>
      <c r="B39" s="173"/>
      <c r="C39" s="174">
        <v>2</v>
      </c>
      <c r="D39" s="173"/>
      <c r="E39" s="173"/>
      <c r="F39" s="174">
        <v>1</v>
      </c>
      <c r="G39" s="173"/>
      <c r="H39" s="174">
        <v>2</v>
      </c>
      <c r="I39" s="173"/>
      <c r="J39" s="26">
        <f>SUM(B39:I39)</f>
        <v>5</v>
      </c>
      <c r="K39" s="23">
        <v>4</v>
      </c>
      <c r="L39" s="174">
        <v>2009</v>
      </c>
      <c r="M39" s="175">
        <v>6</v>
      </c>
      <c r="N39" s="176">
        <v>0.476190476190476</v>
      </c>
      <c r="O39" s="47"/>
      <c r="P39" s="47"/>
    </row>
    <row r="40" spans="1:16" ht="13.75" customHeight="1" x14ac:dyDescent="0.15">
      <c r="A40" s="72" t="s">
        <v>45</v>
      </c>
      <c r="B40" s="88">
        <v>1</v>
      </c>
      <c r="C40" s="88">
        <v>1</v>
      </c>
      <c r="D40" s="73"/>
      <c r="E40" s="73"/>
      <c r="F40" s="73"/>
      <c r="G40" s="73"/>
      <c r="H40" s="73"/>
      <c r="I40" s="73"/>
      <c r="J40" s="74">
        <f>SUM(B40:I40)</f>
        <v>2</v>
      </c>
      <c r="K40" s="75">
        <v>6</v>
      </c>
      <c r="L40" s="76" t="s">
        <v>475</v>
      </c>
      <c r="M40" s="177">
        <v>25</v>
      </c>
      <c r="N40" s="178">
        <v>2.4285714285714302</v>
      </c>
      <c r="O40" s="172"/>
      <c r="P40" s="47"/>
    </row>
    <row r="41" spans="1:16" ht="13.75" customHeight="1" x14ac:dyDescent="0.15">
      <c r="A41" s="19" t="s">
        <v>46</v>
      </c>
      <c r="B41" s="174">
        <v>1</v>
      </c>
      <c r="C41" s="174">
        <v>1</v>
      </c>
      <c r="D41" s="173"/>
      <c r="E41" s="173"/>
      <c r="F41" s="173"/>
      <c r="G41" s="173"/>
      <c r="H41" s="174">
        <v>1</v>
      </c>
      <c r="I41" s="173"/>
      <c r="J41" s="26">
        <f>SUM(B41:I41)</f>
        <v>3</v>
      </c>
      <c r="K41" s="23">
        <v>11</v>
      </c>
      <c r="L41" s="174">
        <v>1997</v>
      </c>
      <c r="M41" s="175">
        <v>29</v>
      </c>
      <c r="N41" s="176">
        <v>4.9523809523809499</v>
      </c>
      <c r="O41" s="47"/>
      <c r="P41" s="47"/>
    </row>
    <row r="42" spans="1:16" ht="13.75" customHeight="1" x14ac:dyDescent="0.15">
      <c r="A42" s="72" t="s">
        <v>48</v>
      </c>
      <c r="B42" s="73"/>
      <c r="C42" s="88">
        <v>2</v>
      </c>
      <c r="D42" s="88">
        <v>3</v>
      </c>
      <c r="E42" s="88">
        <v>1</v>
      </c>
      <c r="F42" s="88">
        <v>1</v>
      </c>
      <c r="G42" s="88">
        <v>4</v>
      </c>
      <c r="H42" s="88">
        <v>2</v>
      </c>
      <c r="I42" s="88">
        <v>1</v>
      </c>
      <c r="J42" s="74">
        <f>SUM(B42:I42)</f>
        <v>14</v>
      </c>
      <c r="K42" s="75">
        <v>10</v>
      </c>
      <c r="L42" s="88">
        <v>2008</v>
      </c>
      <c r="M42" s="177">
        <v>27</v>
      </c>
      <c r="N42" s="178">
        <v>4.1428571428571397</v>
      </c>
      <c r="O42" s="172"/>
      <c r="P42" s="47"/>
    </row>
    <row r="43" spans="1:16" ht="13.75" customHeight="1" x14ac:dyDescent="0.15">
      <c r="A43" s="19" t="s">
        <v>49</v>
      </c>
      <c r="B43" s="173"/>
      <c r="C43" s="173"/>
      <c r="D43" s="173"/>
      <c r="E43" s="173"/>
      <c r="F43" s="173"/>
      <c r="G43" s="173"/>
      <c r="H43" s="173"/>
      <c r="I43" s="173"/>
      <c r="J43" s="24"/>
      <c r="K43" s="23">
        <v>2</v>
      </c>
      <c r="L43" s="174">
        <v>1983</v>
      </c>
      <c r="M43" s="175">
        <v>15</v>
      </c>
      <c r="N43" s="176">
        <v>0.52380952380952395</v>
      </c>
      <c r="O43" s="47"/>
      <c r="P43" s="47"/>
    </row>
    <row r="44" spans="1:16" ht="13.75" customHeight="1" x14ac:dyDescent="0.15">
      <c r="A44" s="72" t="s">
        <v>50</v>
      </c>
      <c r="B44" s="73"/>
      <c r="C44" s="88">
        <v>1</v>
      </c>
      <c r="D44" s="73"/>
      <c r="E44" s="73"/>
      <c r="F44" s="73"/>
      <c r="G44" s="73"/>
      <c r="H44" s="73"/>
      <c r="I44" s="73"/>
      <c r="J44" s="74">
        <f>SUM(B44:I44)</f>
        <v>1</v>
      </c>
      <c r="K44" s="75">
        <v>1</v>
      </c>
      <c r="L44" s="76" t="s">
        <v>476</v>
      </c>
      <c r="M44" s="177">
        <v>3</v>
      </c>
      <c r="N44" s="178">
        <v>0.14285714285714299</v>
      </c>
      <c r="O44" s="172"/>
      <c r="P44" s="47"/>
    </row>
    <row r="45" spans="1:16" ht="13.75" customHeight="1" x14ac:dyDescent="0.15">
      <c r="A45" s="19" t="s">
        <v>51</v>
      </c>
      <c r="B45" s="174">
        <v>11</v>
      </c>
      <c r="C45" s="174">
        <v>12</v>
      </c>
      <c r="D45" s="174">
        <v>8</v>
      </c>
      <c r="E45" s="174">
        <v>4</v>
      </c>
      <c r="F45" s="174">
        <v>9</v>
      </c>
      <c r="G45" s="174">
        <v>9</v>
      </c>
      <c r="H45" s="174">
        <v>9</v>
      </c>
      <c r="I45" s="174">
        <v>4</v>
      </c>
      <c r="J45" s="26">
        <f>SUM(B45:I45)</f>
        <v>66</v>
      </c>
      <c r="K45" s="23">
        <v>76</v>
      </c>
      <c r="L45" s="174">
        <v>2008</v>
      </c>
      <c r="M45" s="175">
        <v>53</v>
      </c>
      <c r="N45" s="176">
        <v>43.952380952380899</v>
      </c>
      <c r="O45" s="47"/>
      <c r="P45" s="47"/>
    </row>
    <row r="46" spans="1:16" ht="13.75" customHeight="1" x14ac:dyDescent="0.15">
      <c r="A46" s="72" t="s">
        <v>52</v>
      </c>
      <c r="B46" s="73"/>
      <c r="C46" s="88">
        <v>1</v>
      </c>
      <c r="D46" s="88">
        <v>2</v>
      </c>
      <c r="E46" s="88">
        <v>1</v>
      </c>
      <c r="F46" s="73"/>
      <c r="G46" s="73"/>
      <c r="H46" s="88">
        <v>2</v>
      </c>
      <c r="I46" s="73"/>
      <c r="J46" s="74">
        <f>SUM(B46:I46)</f>
        <v>6</v>
      </c>
      <c r="K46" s="75">
        <v>23</v>
      </c>
      <c r="L46" s="88">
        <v>1989</v>
      </c>
      <c r="M46" s="177">
        <v>48</v>
      </c>
      <c r="N46" s="178">
        <v>10.0952380952381</v>
      </c>
      <c r="O46" s="172"/>
      <c r="P46" s="47"/>
    </row>
    <row r="47" spans="1:16" ht="13.75" customHeight="1" x14ac:dyDescent="0.15">
      <c r="A47" s="19" t="s">
        <v>85</v>
      </c>
      <c r="B47" s="173"/>
      <c r="C47" s="173"/>
      <c r="D47" s="173"/>
      <c r="E47" s="173"/>
      <c r="F47" s="173"/>
      <c r="G47" s="173"/>
      <c r="H47" s="174">
        <v>1</v>
      </c>
      <c r="I47" s="173"/>
      <c r="J47" s="26">
        <f>SUM(B47:I47)</f>
        <v>1</v>
      </c>
      <c r="K47" s="23">
        <v>37</v>
      </c>
      <c r="L47" s="174">
        <v>1991</v>
      </c>
      <c r="M47" s="175">
        <v>50</v>
      </c>
      <c r="N47" s="176">
        <v>11.0952380952381</v>
      </c>
      <c r="O47" s="47"/>
      <c r="P47" s="47"/>
    </row>
    <row r="48" spans="1:16" ht="13.75" customHeight="1" x14ac:dyDescent="0.15">
      <c r="A48" s="72" t="s">
        <v>86</v>
      </c>
      <c r="B48" s="73"/>
      <c r="C48" s="73"/>
      <c r="D48" s="73"/>
      <c r="E48" s="73"/>
      <c r="F48" s="73"/>
      <c r="G48" s="73"/>
      <c r="H48" s="73"/>
      <c r="I48" s="73"/>
      <c r="J48" s="162"/>
      <c r="K48" s="75">
        <v>1</v>
      </c>
      <c r="L48" s="76" t="s">
        <v>477</v>
      </c>
      <c r="M48" s="177">
        <v>7</v>
      </c>
      <c r="N48" s="178">
        <v>0.33333333333333298</v>
      </c>
      <c r="O48" s="172"/>
      <c r="P48" s="47"/>
    </row>
    <row r="49" spans="1:16" ht="13.75" customHeight="1" x14ac:dyDescent="0.15">
      <c r="A49" s="19" t="s">
        <v>87</v>
      </c>
      <c r="B49" s="173"/>
      <c r="C49" s="173"/>
      <c r="D49" s="173"/>
      <c r="E49" s="173"/>
      <c r="F49" s="173"/>
      <c r="G49" s="173"/>
      <c r="H49" s="173"/>
      <c r="I49" s="173"/>
      <c r="J49" s="24"/>
      <c r="K49" s="23">
        <v>1</v>
      </c>
      <c r="L49" s="167" t="s">
        <v>385</v>
      </c>
      <c r="M49" s="175">
        <v>2</v>
      </c>
      <c r="N49" s="176">
        <v>0</v>
      </c>
      <c r="O49" s="47"/>
      <c r="P49" s="47"/>
    </row>
    <row r="50" spans="1:16" ht="13.75" customHeight="1" x14ac:dyDescent="0.15">
      <c r="A50" s="72" t="s">
        <v>37</v>
      </c>
      <c r="B50" s="73"/>
      <c r="C50" s="88">
        <v>1</v>
      </c>
      <c r="D50" s="73"/>
      <c r="E50" s="73"/>
      <c r="F50" s="88">
        <v>2</v>
      </c>
      <c r="G50" s="73"/>
      <c r="H50" s="73"/>
      <c r="I50" s="73"/>
      <c r="J50" s="74">
        <f>SUM(B50:I50)</f>
        <v>3</v>
      </c>
      <c r="K50" s="75">
        <v>10</v>
      </c>
      <c r="L50" s="76" t="s">
        <v>386</v>
      </c>
      <c r="M50" s="177">
        <v>48</v>
      </c>
      <c r="N50" s="178">
        <v>3.3333333333333299</v>
      </c>
      <c r="O50" s="172"/>
      <c r="P50" s="47"/>
    </row>
    <row r="51" spans="1:16" ht="13.75" customHeight="1" x14ac:dyDescent="0.15">
      <c r="A51" s="19" t="s">
        <v>35</v>
      </c>
      <c r="B51" s="173"/>
      <c r="C51" s="173"/>
      <c r="D51" s="173"/>
      <c r="E51" s="173"/>
      <c r="F51" s="173"/>
      <c r="G51" s="173"/>
      <c r="H51" s="173"/>
      <c r="I51" s="173"/>
      <c r="J51" s="24"/>
      <c r="K51" s="23">
        <v>17</v>
      </c>
      <c r="L51" s="174">
        <v>2000</v>
      </c>
      <c r="M51" s="175">
        <v>2</v>
      </c>
      <c r="N51" s="176">
        <v>0.90476190476190499</v>
      </c>
      <c r="O51" s="47"/>
      <c r="P51" s="47"/>
    </row>
    <row r="52" spans="1:16" ht="13.75" customHeight="1" x14ac:dyDescent="0.15">
      <c r="A52" s="72" t="s">
        <v>36</v>
      </c>
      <c r="B52" s="73"/>
      <c r="C52" s="88">
        <v>1</v>
      </c>
      <c r="D52" s="73"/>
      <c r="E52" s="73"/>
      <c r="F52" s="73"/>
      <c r="G52" s="88">
        <v>5</v>
      </c>
      <c r="H52" s="73"/>
      <c r="I52" s="73"/>
      <c r="J52" s="74">
        <f>SUM(B52:I52)</f>
        <v>6</v>
      </c>
      <c r="K52" s="75">
        <v>35</v>
      </c>
      <c r="L52" s="88">
        <v>1946</v>
      </c>
      <c r="M52" s="177">
        <v>24</v>
      </c>
      <c r="N52" s="178">
        <v>0.85714285714285698</v>
      </c>
      <c r="O52" s="172"/>
      <c r="P52" s="47"/>
    </row>
    <row r="53" spans="1:16" ht="13.75" customHeight="1" x14ac:dyDescent="0.15">
      <c r="A53" s="19" t="s">
        <v>38</v>
      </c>
      <c r="B53" s="174">
        <v>21</v>
      </c>
      <c r="C53" s="174">
        <v>38</v>
      </c>
      <c r="D53" s="174">
        <v>25</v>
      </c>
      <c r="E53" s="174">
        <v>4</v>
      </c>
      <c r="F53" s="173"/>
      <c r="G53" s="174">
        <v>8</v>
      </c>
      <c r="H53" s="173"/>
      <c r="I53" s="174">
        <v>28</v>
      </c>
      <c r="J53" s="26">
        <f>SUM(B53:I53)</f>
        <v>124</v>
      </c>
      <c r="K53" s="23">
        <v>98</v>
      </c>
      <c r="L53" s="174">
        <v>2007</v>
      </c>
      <c r="M53" s="175">
        <v>19</v>
      </c>
      <c r="N53" s="176">
        <v>20.047619047619001</v>
      </c>
      <c r="O53" s="47"/>
      <c r="P53" s="47"/>
    </row>
    <row r="54" spans="1:16" ht="13.75" customHeight="1" x14ac:dyDescent="0.15">
      <c r="A54" s="72" t="s">
        <v>68</v>
      </c>
      <c r="B54" s="88">
        <v>43</v>
      </c>
      <c r="C54" s="88">
        <v>15</v>
      </c>
      <c r="D54" s="88">
        <v>15</v>
      </c>
      <c r="E54" s="88">
        <v>7</v>
      </c>
      <c r="F54" s="88">
        <v>8</v>
      </c>
      <c r="G54" s="88">
        <v>14</v>
      </c>
      <c r="H54" s="88">
        <v>145</v>
      </c>
      <c r="I54" s="88">
        <v>1</v>
      </c>
      <c r="J54" s="74">
        <f>SUM(B54:I54)</f>
        <v>248</v>
      </c>
      <c r="K54" s="75">
        <v>1139</v>
      </c>
      <c r="L54" s="88">
        <v>1999</v>
      </c>
      <c r="M54" s="177">
        <v>47</v>
      </c>
      <c r="N54" s="178">
        <v>480.38095238095201</v>
      </c>
      <c r="O54" s="172"/>
      <c r="P54" s="47"/>
    </row>
    <row r="55" spans="1:16" ht="13.75" customHeight="1" x14ac:dyDescent="0.15">
      <c r="A55" s="19" t="s">
        <v>69</v>
      </c>
      <c r="B55" s="174">
        <v>66</v>
      </c>
      <c r="C55" s="174">
        <v>98</v>
      </c>
      <c r="D55" s="174">
        <v>75</v>
      </c>
      <c r="E55" s="174">
        <v>13</v>
      </c>
      <c r="F55" s="174">
        <v>103</v>
      </c>
      <c r="G55" s="174">
        <v>159</v>
      </c>
      <c r="H55" s="174">
        <v>183</v>
      </c>
      <c r="I55" s="174">
        <v>65</v>
      </c>
      <c r="J55" s="26">
        <f>SUM(B55:I55)</f>
        <v>762</v>
      </c>
      <c r="K55" s="23">
        <v>762</v>
      </c>
      <c r="L55" s="174">
        <v>2000</v>
      </c>
      <c r="M55" s="175">
        <v>48</v>
      </c>
      <c r="N55" s="176">
        <v>468.142857142857</v>
      </c>
      <c r="O55" s="47"/>
      <c r="P55" s="47"/>
    </row>
    <row r="56" spans="1:16" ht="13.75" customHeight="1" x14ac:dyDescent="0.15">
      <c r="A56" s="72" t="s">
        <v>75</v>
      </c>
      <c r="B56" s="73"/>
      <c r="C56" s="73"/>
      <c r="D56" s="73"/>
      <c r="E56" s="73"/>
      <c r="F56" s="73"/>
      <c r="G56" s="73"/>
      <c r="H56" s="73"/>
      <c r="I56" s="73"/>
      <c r="J56" s="162"/>
      <c r="K56" s="75">
        <v>1</v>
      </c>
      <c r="L56" s="76" t="s">
        <v>478</v>
      </c>
      <c r="M56" s="177">
        <v>5</v>
      </c>
      <c r="N56" s="178">
        <v>0.14285714285714299</v>
      </c>
      <c r="O56" s="172"/>
      <c r="P56" s="47"/>
    </row>
    <row r="57" spans="1:16" ht="13.75" customHeight="1" x14ac:dyDescent="0.15">
      <c r="A57" s="19" t="s">
        <v>74</v>
      </c>
      <c r="B57" s="173"/>
      <c r="C57" s="167" t="s">
        <v>12</v>
      </c>
      <c r="D57" s="173"/>
      <c r="E57" s="173"/>
      <c r="F57" s="173"/>
      <c r="G57" s="173"/>
      <c r="H57" s="173"/>
      <c r="I57" s="173"/>
      <c r="J57" s="24"/>
      <c r="K57" s="23">
        <v>4</v>
      </c>
      <c r="L57" s="174">
        <v>1993</v>
      </c>
      <c r="M57" s="175">
        <v>12</v>
      </c>
      <c r="N57" s="176">
        <v>0.80952380952380998</v>
      </c>
      <c r="O57" s="47"/>
      <c r="P57" s="47"/>
    </row>
    <row r="58" spans="1:16" ht="13.75" customHeight="1" x14ac:dyDescent="0.15">
      <c r="A58" s="72" t="s">
        <v>71</v>
      </c>
      <c r="B58" s="73"/>
      <c r="C58" s="88">
        <v>2</v>
      </c>
      <c r="D58" s="73"/>
      <c r="E58" s="73"/>
      <c r="F58" s="73"/>
      <c r="G58" s="73"/>
      <c r="H58" s="73"/>
      <c r="I58" s="73"/>
      <c r="J58" s="74">
        <f>SUM(B58:I58)</f>
        <v>2</v>
      </c>
      <c r="K58" s="75">
        <v>10</v>
      </c>
      <c r="L58" s="88">
        <v>1993</v>
      </c>
      <c r="M58" s="177">
        <v>31</v>
      </c>
      <c r="N58" s="178">
        <v>3.9047619047619002</v>
      </c>
      <c r="O58" s="172"/>
      <c r="P58" s="47"/>
    </row>
    <row r="59" spans="1:16" ht="13.75" customHeight="1" x14ac:dyDescent="0.15">
      <c r="A59" s="19" t="s">
        <v>73</v>
      </c>
      <c r="B59" s="173"/>
      <c r="C59" s="173"/>
      <c r="D59" s="173"/>
      <c r="E59" s="173"/>
      <c r="F59" s="173"/>
      <c r="G59" s="173"/>
      <c r="H59" s="173"/>
      <c r="I59" s="173"/>
      <c r="J59" s="24"/>
      <c r="K59" s="23">
        <v>1</v>
      </c>
      <c r="L59" s="174">
        <v>1995</v>
      </c>
      <c r="M59" s="175">
        <v>1</v>
      </c>
      <c r="N59" s="176">
        <v>4.7619047619047603E-2</v>
      </c>
      <c r="O59" s="47"/>
      <c r="P59" s="47"/>
    </row>
    <row r="60" spans="1:16" ht="13.75" customHeight="1" x14ac:dyDescent="0.15">
      <c r="A60" s="72" t="s">
        <v>70</v>
      </c>
      <c r="B60" s="73"/>
      <c r="C60" s="88">
        <v>3</v>
      </c>
      <c r="D60" s="73"/>
      <c r="E60" s="73"/>
      <c r="F60" s="73"/>
      <c r="G60" s="88">
        <v>5</v>
      </c>
      <c r="H60" s="88">
        <v>5</v>
      </c>
      <c r="I60" s="73"/>
      <c r="J60" s="74">
        <f>SUM(B60:I60)</f>
        <v>13</v>
      </c>
      <c r="K60" s="75">
        <v>28</v>
      </c>
      <c r="L60" s="88">
        <v>1993</v>
      </c>
      <c r="M60" s="177">
        <v>25</v>
      </c>
      <c r="N60" s="178">
        <v>10.380952380952399</v>
      </c>
      <c r="O60" s="172"/>
      <c r="P60" s="47"/>
    </row>
    <row r="61" spans="1:16" ht="13.75" customHeight="1" x14ac:dyDescent="0.15">
      <c r="A61" s="19" t="s">
        <v>76</v>
      </c>
      <c r="B61" s="173"/>
      <c r="C61" s="173"/>
      <c r="D61" s="173"/>
      <c r="E61" s="173"/>
      <c r="F61" s="173"/>
      <c r="G61" s="173"/>
      <c r="H61" s="173"/>
      <c r="I61" s="173"/>
      <c r="J61" s="24"/>
      <c r="K61" s="23">
        <v>1</v>
      </c>
      <c r="L61" s="174">
        <v>1943</v>
      </c>
      <c r="M61" s="175">
        <v>1</v>
      </c>
      <c r="N61" s="176">
        <v>0</v>
      </c>
      <c r="O61" s="47"/>
      <c r="P61" s="47"/>
    </row>
    <row r="62" spans="1:16" ht="13.75" customHeight="1" x14ac:dyDescent="0.15">
      <c r="A62" s="72" t="s">
        <v>77</v>
      </c>
      <c r="B62" s="73"/>
      <c r="C62" s="88">
        <v>5</v>
      </c>
      <c r="D62" s="73"/>
      <c r="E62" s="73"/>
      <c r="F62" s="73"/>
      <c r="G62" s="88">
        <v>2</v>
      </c>
      <c r="H62" s="88">
        <v>4</v>
      </c>
      <c r="I62" s="73"/>
      <c r="J62" s="74">
        <f>SUM(B62:I62)</f>
        <v>11</v>
      </c>
      <c r="K62" s="75">
        <v>9</v>
      </c>
      <c r="L62" s="88">
        <v>1991</v>
      </c>
      <c r="M62" s="177">
        <v>33</v>
      </c>
      <c r="N62" s="178">
        <v>3.0476190476190501</v>
      </c>
      <c r="O62" s="172"/>
      <c r="P62" s="47"/>
    </row>
    <row r="63" spans="1:16" ht="13.75" customHeight="1" x14ac:dyDescent="0.15">
      <c r="A63" s="19" t="s">
        <v>79</v>
      </c>
      <c r="B63" s="173"/>
      <c r="C63" s="174">
        <v>7</v>
      </c>
      <c r="D63" s="174">
        <v>3</v>
      </c>
      <c r="E63" s="173"/>
      <c r="F63" s="174">
        <v>3</v>
      </c>
      <c r="G63" s="174">
        <v>4</v>
      </c>
      <c r="H63" s="174">
        <v>1</v>
      </c>
      <c r="I63" s="174">
        <v>4</v>
      </c>
      <c r="J63" s="26">
        <f>SUM(B63:I63)</f>
        <v>22</v>
      </c>
      <c r="K63" s="23">
        <v>22</v>
      </c>
      <c r="L63" s="174">
        <v>2008</v>
      </c>
      <c r="M63" s="175">
        <v>16</v>
      </c>
      <c r="N63" s="176">
        <v>4.4761904761904798</v>
      </c>
      <c r="O63" s="47"/>
      <c r="P63" s="47"/>
    </row>
    <row r="64" spans="1:16" ht="13.75" customHeight="1" x14ac:dyDescent="0.15">
      <c r="A64" s="72" t="s">
        <v>83</v>
      </c>
      <c r="B64" s="73"/>
      <c r="C64" s="73"/>
      <c r="D64" s="73"/>
      <c r="E64" s="73"/>
      <c r="F64" s="73"/>
      <c r="G64" s="73"/>
      <c r="H64" s="73"/>
      <c r="I64" s="73"/>
      <c r="J64" s="162"/>
      <c r="K64" s="75">
        <v>12</v>
      </c>
      <c r="L64" s="88">
        <v>2007</v>
      </c>
      <c r="M64" s="177">
        <v>26</v>
      </c>
      <c r="N64" s="178">
        <v>2.5238095238095202</v>
      </c>
      <c r="O64" s="172"/>
      <c r="P64" s="47"/>
    </row>
    <row r="65" spans="1:16" ht="13.75" customHeight="1" x14ac:dyDescent="0.15">
      <c r="A65" s="19" t="s">
        <v>78</v>
      </c>
      <c r="B65" s="173"/>
      <c r="C65" s="173"/>
      <c r="D65" s="173"/>
      <c r="E65" s="173"/>
      <c r="F65" s="173"/>
      <c r="G65" s="173"/>
      <c r="H65" s="173"/>
      <c r="I65" s="174">
        <v>1</v>
      </c>
      <c r="J65" s="26">
        <f>SUM(B65:I65)</f>
        <v>1</v>
      </c>
      <c r="K65" s="23">
        <v>1</v>
      </c>
      <c r="L65" s="167" t="s">
        <v>479</v>
      </c>
      <c r="M65" s="175">
        <v>2</v>
      </c>
      <c r="N65" s="176">
        <v>9.5238095238095205E-2</v>
      </c>
      <c r="O65" s="47"/>
      <c r="P65" s="47"/>
    </row>
    <row r="66" spans="1:16" ht="13.75" customHeight="1" x14ac:dyDescent="0.15">
      <c r="A66" s="72" t="s">
        <v>80</v>
      </c>
      <c r="B66" s="73"/>
      <c r="C66" s="73"/>
      <c r="D66" s="73"/>
      <c r="E66" s="73"/>
      <c r="F66" s="73"/>
      <c r="G66" s="73"/>
      <c r="H66" s="73"/>
      <c r="I66" s="73"/>
      <c r="J66" s="162"/>
      <c r="K66" s="75">
        <v>1</v>
      </c>
      <c r="L66" s="88">
        <v>1989</v>
      </c>
      <c r="M66" s="177">
        <v>1</v>
      </c>
      <c r="N66" s="178">
        <v>4.7619047619047603E-2</v>
      </c>
      <c r="O66" s="172"/>
      <c r="P66" s="47"/>
    </row>
    <row r="67" spans="1:16" ht="13.75" customHeight="1" x14ac:dyDescent="0.15">
      <c r="A67" s="19" t="s">
        <v>81</v>
      </c>
      <c r="B67" s="174">
        <v>6</v>
      </c>
      <c r="C67" s="174">
        <v>13</v>
      </c>
      <c r="D67" s="174">
        <v>8</v>
      </c>
      <c r="E67" s="174">
        <v>4</v>
      </c>
      <c r="F67" s="174">
        <v>19</v>
      </c>
      <c r="G67" s="174">
        <v>21</v>
      </c>
      <c r="H67" s="174">
        <v>5</v>
      </c>
      <c r="I67" s="174">
        <v>34</v>
      </c>
      <c r="J67" s="26">
        <f>SUM(B67:I67)</f>
        <v>110</v>
      </c>
      <c r="K67" s="23">
        <v>93</v>
      </c>
      <c r="L67" s="174">
        <v>1989</v>
      </c>
      <c r="M67" s="175">
        <v>58</v>
      </c>
      <c r="N67" s="176">
        <v>59.904761904761898</v>
      </c>
      <c r="O67" s="47"/>
      <c r="P67" s="47"/>
    </row>
    <row r="68" spans="1:16" ht="13.75" customHeight="1" x14ac:dyDescent="0.15">
      <c r="A68" s="72" t="s">
        <v>82</v>
      </c>
      <c r="B68" s="73"/>
      <c r="C68" s="88">
        <v>11</v>
      </c>
      <c r="D68" s="73"/>
      <c r="E68" s="73"/>
      <c r="F68" s="88">
        <v>2</v>
      </c>
      <c r="G68" s="88">
        <v>5</v>
      </c>
      <c r="H68" s="73"/>
      <c r="I68" s="88">
        <v>3</v>
      </c>
      <c r="J68" s="74">
        <f>SUM(B68:I68)</f>
        <v>21</v>
      </c>
      <c r="K68" s="75">
        <v>25</v>
      </c>
      <c r="L68" s="76" t="s">
        <v>392</v>
      </c>
      <c r="M68" s="177">
        <v>51</v>
      </c>
      <c r="N68" s="178">
        <v>13</v>
      </c>
      <c r="O68" s="172"/>
      <c r="P68" s="47"/>
    </row>
    <row r="69" spans="1:16" ht="13.75" customHeight="1" x14ac:dyDescent="0.15">
      <c r="A69" s="19" t="s">
        <v>84</v>
      </c>
      <c r="B69" s="173"/>
      <c r="C69" s="174">
        <v>1</v>
      </c>
      <c r="D69" s="173"/>
      <c r="E69" s="173"/>
      <c r="F69" s="173"/>
      <c r="G69" s="174">
        <v>2</v>
      </c>
      <c r="H69" s="173"/>
      <c r="I69" s="173"/>
      <c r="J69" s="26">
        <f>SUM(B69:I69)</f>
        <v>3</v>
      </c>
      <c r="K69" s="23">
        <v>6</v>
      </c>
      <c r="L69" s="174">
        <v>2008</v>
      </c>
      <c r="M69" s="175">
        <v>19</v>
      </c>
      <c r="N69" s="176">
        <v>1.52380952380952</v>
      </c>
      <c r="O69" s="47"/>
      <c r="P69" s="47"/>
    </row>
    <row r="70" spans="1:16" ht="13.75" customHeight="1" x14ac:dyDescent="0.15">
      <c r="A70" s="72" t="s">
        <v>95</v>
      </c>
      <c r="B70" s="88">
        <v>20</v>
      </c>
      <c r="C70" s="88">
        <v>14</v>
      </c>
      <c r="D70" s="88">
        <v>18</v>
      </c>
      <c r="E70" s="88">
        <v>5</v>
      </c>
      <c r="F70" s="73"/>
      <c r="G70" s="73"/>
      <c r="H70" s="88">
        <v>67</v>
      </c>
      <c r="I70" s="73"/>
      <c r="J70" s="74">
        <f>SUM(B70:I70)</f>
        <v>124</v>
      </c>
      <c r="K70" s="75">
        <v>339</v>
      </c>
      <c r="L70" s="88">
        <v>2005</v>
      </c>
      <c r="M70" s="177">
        <v>35</v>
      </c>
      <c r="N70" s="178">
        <v>96.428571428571402</v>
      </c>
      <c r="O70" s="172"/>
      <c r="P70" s="47"/>
    </row>
    <row r="71" spans="1:16" ht="13.75" customHeight="1" x14ac:dyDescent="0.15">
      <c r="A71" s="19" t="s">
        <v>91</v>
      </c>
      <c r="B71" s="174">
        <v>15</v>
      </c>
      <c r="C71" s="174">
        <v>37</v>
      </c>
      <c r="D71" s="174">
        <v>15</v>
      </c>
      <c r="E71" s="174">
        <v>14</v>
      </c>
      <c r="F71" s="174">
        <v>31</v>
      </c>
      <c r="G71" s="174">
        <v>34</v>
      </c>
      <c r="H71" s="174">
        <v>44</v>
      </c>
      <c r="I71" s="174">
        <v>52</v>
      </c>
      <c r="J71" s="26">
        <f>SUM(B71:I71)</f>
        <v>242</v>
      </c>
      <c r="K71" s="23">
        <v>355</v>
      </c>
      <c r="L71" s="174">
        <v>2005</v>
      </c>
      <c r="M71" s="175">
        <v>57</v>
      </c>
      <c r="N71" s="176">
        <v>217.38095238095201</v>
      </c>
      <c r="O71" s="47"/>
      <c r="P71" s="47"/>
    </row>
    <row r="72" spans="1:16" ht="13.75" customHeight="1" x14ac:dyDescent="0.15">
      <c r="A72" s="72" t="s">
        <v>92</v>
      </c>
      <c r="B72" s="73"/>
      <c r="C72" s="73"/>
      <c r="D72" s="73"/>
      <c r="E72" s="73"/>
      <c r="F72" s="73"/>
      <c r="G72" s="73"/>
      <c r="H72" s="73"/>
      <c r="I72" s="73"/>
      <c r="J72" s="162"/>
      <c r="K72" s="75">
        <v>1</v>
      </c>
      <c r="L72" s="88">
        <v>1990</v>
      </c>
      <c r="M72" s="177">
        <v>1</v>
      </c>
      <c r="N72" s="178">
        <v>4.7619047619047603E-2</v>
      </c>
      <c r="O72" s="172"/>
      <c r="P72" s="47"/>
    </row>
    <row r="73" spans="1:16" ht="13.75" customHeight="1" x14ac:dyDescent="0.15">
      <c r="A73" s="19" t="s">
        <v>93</v>
      </c>
      <c r="B73" s="174">
        <v>2395</v>
      </c>
      <c r="C73" s="174">
        <v>950</v>
      </c>
      <c r="D73" s="174">
        <v>54508</v>
      </c>
      <c r="E73" s="174">
        <v>707</v>
      </c>
      <c r="F73" s="174">
        <v>305</v>
      </c>
      <c r="G73" s="174">
        <v>8762</v>
      </c>
      <c r="H73" s="174">
        <v>2000</v>
      </c>
      <c r="I73" s="174">
        <v>261</v>
      </c>
      <c r="J73" s="26">
        <f>SUM(B73:I73)</f>
        <v>69888</v>
      </c>
      <c r="K73" s="23">
        <v>41161</v>
      </c>
      <c r="L73" s="174">
        <v>2008</v>
      </c>
      <c r="M73" s="180">
        <v>50</v>
      </c>
      <c r="N73" s="181">
        <v>12949.285714285699</v>
      </c>
      <c r="O73" s="47"/>
      <c r="P73" s="47"/>
    </row>
    <row r="74" spans="1:16" ht="13.75" customHeight="1" x14ac:dyDescent="0.15">
      <c r="A74" s="19" t="s">
        <v>94</v>
      </c>
      <c r="B74" s="173"/>
      <c r="C74" s="173"/>
      <c r="D74" s="173"/>
      <c r="E74" s="173"/>
      <c r="F74" s="173"/>
      <c r="G74" s="173"/>
      <c r="H74" s="173"/>
      <c r="I74" s="173"/>
      <c r="J74" s="29" t="s">
        <v>12</v>
      </c>
      <c r="K74" s="28"/>
      <c r="L74" s="173"/>
      <c r="M74" s="182">
        <v>0</v>
      </c>
      <c r="N74" s="183">
        <v>0</v>
      </c>
      <c r="O74" s="47"/>
      <c r="P74" s="47"/>
    </row>
    <row r="75" spans="1:16" ht="13.75" customHeight="1" x14ac:dyDescent="0.15">
      <c r="A75" s="72" t="s">
        <v>98</v>
      </c>
      <c r="B75" s="73"/>
      <c r="C75" s="73"/>
      <c r="D75" s="73"/>
      <c r="E75" s="73"/>
      <c r="F75" s="73"/>
      <c r="G75" s="73"/>
      <c r="H75" s="73"/>
      <c r="I75" s="73"/>
      <c r="J75" s="162"/>
      <c r="K75" s="75">
        <v>3</v>
      </c>
      <c r="L75" s="88">
        <v>1993</v>
      </c>
      <c r="M75" s="177">
        <v>2</v>
      </c>
      <c r="N75" s="178">
        <v>0.14285714285714299</v>
      </c>
      <c r="O75" s="172"/>
      <c r="P75" s="47"/>
    </row>
    <row r="76" spans="1:16" ht="13.75" customHeight="1" x14ac:dyDescent="0.15">
      <c r="A76" s="19" t="s">
        <v>96</v>
      </c>
      <c r="B76" s="174">
        <v>24</v>
      </c>
      <c r="C76" s="174">
        <v>81</v>
      </c>
      <c r="D76" s="174">
        <v>20</v>
      </c>
      <c r="E76" s="174">
        <v>27</v>
      </c>
      <c r="F76" s="174">
        <v>77</v>
      </c>
      <c r="G76" s="174">
        <v>128</v>
      </c>
      <c r="H76" s="174">
        <v>31</v>
      </c>
      <c r="I76" s="174">
        <v>64</v>
      </c>
      <c r="J76" s="26">
        <f>SUM(B76:I76)</f>
        <v>452</v>
      </c>
      <c r="K76" s="23">
        <v>498</v>
      </c>
      <c r="L76" s="174">
        <v>1994</v>
      </c>
      <c r="M76" s="175">
        <v>58</v>
      </c>
      <c r="N76" s="176">
        <v>346.76190476190499</v>
      </c>
      <c r="O76" s="47"/>
      <c r="P76" s="47"/>
    </row>
    <row r="77" spans="1:16" ht="13.75" customHeight="1" x14ac:dyDescent="0.15">
      <c r="A77" s="72" t="s">
        <v>97</v>
      </c>
      <c r="B77" s="73"/>
      <c r="C77" s="73"/>
      <c r="D77" s="73"/>
      <c r="E77" s="73"/>
      <c r="F77" s="73"/>
      <c r="G77" s="73"/>
      <c r="H77" s="73"/>
      <c r="I77" s="73"/>
      <c r="J77" s="162"/>
      <c r="K77" s="75">
        <v>3</v>
      </c>
      <c r="L77" s="88">
        <v>1972</v>
      </c>
      <c r="M77" s="177">
        <v>2</v>
      </c>
      <c r="N77" s="178">
        <v>0</v>
      </c>
      <c r="O77" s="172"/>
      <c r="P77" s="47"/>
    </row>
    <row r="78" spans="1:16" ht="13.75" customHeight="1" x14ac:dyDescent="0.15">
      <c r="A78" s="19" t="s">
        <v>101</v>
      </c>
      <c r="B78" s="173"/>
      <c r="C78" s="174">
        <v>3</v>
      </c>
      <c r="D78" s="173"/>
      <c r="E78" s="173"/>
      <c r="F78" s="173"/>
      <c r="G78" s="174">
        <v>5</v>
      </c>
      <c r="H78" s="173"/>
      <c r="I78" s="173"/>
      <c r="J78" s="26">
        <f>SUM(B78:I78)</f>
        <v>8</v>
      </c>
      <c r="K78" s="23">
        <v>18</v>
      </c>
      <c r="L78" s="174">
        <v>1995</v>
      </c>
      <c r="M78" s="175">
        <v>42</v>
      </c>
      <c r="N78" s="176">
        <v>7.7619047619047601</v>
      </c>
      <c r="O78" s="47"/>
      <c r="P78" s="47"/>
    </row>
    <row r="79" spans="1:16" ht="13.75" customHeight="1" x14ac:dyDescent="0.15">
      <c r="A79" s="72" t="s">
        <v>100</v>
      </c>
      <c r="B79" s="88">
        <v>1</v>
      </c>
      <c r="C79" s="88">
        <v>18</v>
      </c>
      <c r="D79" s="88">
        <v>4</v>
      </c>
      <c r="E79" s="73"/>
      <c r="F79" s="88">
        <v>6</v>
      </c>
      <c r="G79" s="88">
        <v>17</v>
      </c>
      <c r="H79" s="88">
        <v>11</v>
      </c>
      <c r="I79" s="88">
        <v>42</v>
      </c>
      <c r="J79" s="74">
        <f>SUM(B79:I79)</f>
        <v>99</v>
      </c>
      <c r="K79" s="75">
        <v>74</v>
      </c>
      <c r="L79" s="88">
        <v>1989</v>
      </c>
      <c r="M79" s="177">
        <v>56</v>
      </c>
      <c r="N79" s="178">
        <v>44.3333333333333</v>
      </c>
      <c r="O79" s="172"/>
      <c r="P79" s="47"/>
    </row>
    <row r="80" spans="1:16" ht="13.75" customHeight="1" x14ac:dyDescent="0.15">
      <c r="A80" s="19" t="s">
        <v>99</v>
      </c>
      <c r="B80" s="173"/>
      <c r="C80" s="174">
        <v>2</v>
      </c>
      <c r="D80" s="174">
        <v>2</v>
      </c>
      <c r="E80" s="173"/>
      <c r="F80" s="173"/>
      <c r="G80" s="174">
        <v>4</v>
      </c>
      <c r="H80" s="173"/>
      <c r="I80" s="174">
        <v>10</v>
      </c>
      <c r="J80" s="26">
        <f>SUM(B80:I80)</f>
        <v>18</v>
      </c>
      <c r="K80" s="23">
        <v>58</v>
      </c>
      <c r="L80" s="174">
        <v>2003</v>
      </c>
      <c r="M80" s="175">
        <v>44</v>
      </c>
      <c r="N80" s="176">
        <v>17.8571428571429</v>
      </c>
      <c r="O80" s="47"/>
      <c r="P80" s="47"/>
    </row>
    <row r="81" spans="1:16" ht="13.75" customHeight="1" x14ac:dyDescent="0.15">
      <c r="A81" s="72" t="s">
        <v>104</v>
      </c>
      <c r="B81" s="73"/>
      <c r="C81" s="73"/>
      <c r="D81" s="73"/>
      <c r="E81" s="73"/>
      <c r="F81" s="73"/>
      <c r="G81" s="73"/>
      <c r="H81" s="73"/>
      <c r="I81" s="73"/>
      <c r="J81" s="162"/>
      <c r="K81" s="75">
        <v>1</v>
      </c>
      <c r="L81" s="88">
        <v>2005</v>
      </c>
      <c r="M81" s="177">
        <v>1</v>
      </c>
      <c r="N81" s="178">
        <v>4.7619047619047603E-2</v>
      </c>
      <c r="O81" s="172"/>
      <c r="P81" s="47"/>
    </row>
    <row r="82" spans="1:16" ht="13.75" customHeight="1" x14ac:dyDescent="0.15">
      <c r="A82" s="19" t="s">
        <v>103</v>
      </c>
      <c r="B82" s="173"/>
      <c r="C82" s="174">
        <v>1</v>
      </c>
      <c r="D82" s="173"/>
      <c r="E82" s="173"/>
      <c r="F82" s="174">
        <v>1</v>
      </c>
      <c r="G82" s="174">
        <v>2</v>
      </c>
      <c r="H82" s="173"/>
      <c r="I82" s="173"/>
      <c r="J82" s="26">
        <f>SUM(B82:I82)</f>
        <v>4</v>
      </c>
      <c r="K82" s="23">
        <v>4</v>
      </c>
      <c r="L82" s="167" t="s">
        <v>480</v>
      </c>
      <c r="M82" s="175">
        <v>23</v>
      </c>
      <c r="N82" s="176">
        <v>1.9523809523809501</v>
      </c>
      <c r="O82" s="47"/>
      <c r="P82" s="47"/>
    </row>
    <row r="83" spans="1:16" ht="13.75" customHeight="1" x14ac:dyDescent="0.15">
      <c r="A83" s="72" t="s">
        <v>105</v>
      </c>
      <c r="B83" s="73"/>
      <c r="C83" s="88">
        <v>1</v>
      </c>
      <c r="D83" s="73"/>
      <c r="E83" s="73"/>
      <c r="F83" s="73"/>
      <c r="G83" s="73"/>
      <c r="H83" s="73"/>
      <c r="I83" s="73"/>
      <c r="J83" s="74">
        <f>SUM(B83:I83)</f>
        <v>1</v>
      </c>
      <c r="K83" s="75">
        <v>1</v>
      </c>
      <c r="L83" s="76" t="s">
        <v>481</v>
      </c>
      <c r="M83" s="177">
        <v>5</v>
      </c>
      <c r="N83" s="178">
        <v>0.238095238095238</v>
      </c>
      <c r="O83" s="172"/>
      <c r="P83" s="47"/>
    </row>
    <row r="84" spans="1:16" ht="13.75" customHeight="1" x14ac:dyDescent="0.15">
      <c r="A84" s="19" t="s">
        <v>106</v>
      </c>
      <c r="B84" s="173"/>
      <c r="C84" s="174">
        <v>19</v>
      </c>
      <c r="D84" s="173"/>
      <c r="E84" s="173"/>
      <c r="F84" s="174">
        <v>7</v>
      </c>
      <c r="G84" s="174">
        <v>8</v>
      </c>
      <c r="H84" s="173"/>
      <c r="I84" s="173"/>
      <c r="J84" s="26">
        <f>SUM(B84:I84)</f>
        <v>34</v>
      </c>
      <c r="K84" s="23">
        <v>103</v>
      </c>
      <c r="L84" s="174">
        <v>1943</v>
      </c>
      <c r="M84" s="175">
        <v>55</v>
      </c>
      <c r="N84" s="176">
        <v>21.1904761904762</v>
      </c>
      <c r="O84" s="47"/>
      <c r="P84" s="47"/>
    </row>
    <row r="85" spans="1:16" ht="13.75" customHeight="1" x14ac:dyDescent="0.15">
      <c r="A85" s="72" t="s">
        <v>107</v>
      </c>
      <c r="B85" s="73"/>
      <c r="C85" s="73"/>
      <c r="D85" s="73"/>
      <c r="E85" s="73"/>
      <c r="F85" s="73"/>
      <c r="G85" s="73"/>
      <c r="H85" s="73"/>
      <c r="I85" s="73"/>
      <c r="J85" s="162"/>
      <c r="K85" s="75">
        <v>2</v>
      </c>
      <c r="L85" s="76" t="s">
        <v>394</v>
      </c>
      <c r="M85" s="177">
        <v>6</v>
      </c>
      <c r="N85" s="178">
        <v>0.28571428571428598</v>
      </c>
      <c r="O85" s="172"/>
      <c r="P85" s="47"/>
    </row>
    <row r="86" spans="1:16" ht="13.75" customHeight="1" x14ac:dyDescent="0.15">
      <c r="A86" s="19" t="s">
        <v>108</v>
      </c>
      <c r="B86" s="173"/>
      <c r="C86" s="173"/>
      <c r="D86" s="173"/>
      <c r="E86" s="173"/>
      <c r="F86" s="173"/>
      <c r="G86" s="173"/>
      <c r="H86" s="173"/>
      <c r="I86" s="173"/>
      <c r="J86" s="24"/>
      <c r="K86" s="23">
        <v>6</v>
      </c>
      <c r="L86" s="174">
        <v>2006</v>
      </c>
      <c r="M86" s="175">
        <v>5</v>
      </c>
      <c r="N86" s="176">
        <v>0.952380952380952</v>
      </c>
      <c r="O86" s="47"/>
      <c r="P86" s="47"/>
    </row>
    <row r="87" spans="1:16" ht="13.75" customHeight="1" x14ac:dyDescent="0.15">
      <c r="A87" s="72" t="s">
        <v>109</v>
      </c>
      <c r="B87" s="73"/>
      <c r="C87" s="73"/>
      <c r="D87" s="73"/>
      <c r="E87" s="73"/>
      <c r="F87" s="73"/>
      <c r="G87" s="88">
        <v>1</v>
      </c>
      <c r="H87" s="73"/>
      <c r="I87" s="73"/>
      <c r="J87" s="74">
        <f>SUM(B87:I87)</f>
        <v>1</v>
      </c>
      <c r="K87" s="75">
        <v>2</v>
      </c>
      <c r="L87" s="76" t="s">
        <v>395</v>
      </c>
      <c r="M87" s="177">
        <v>6</v>
      </c>
      <c r="N87" s="178">
        <v>0.38095238095238099</v>
      </c>
      <c r="O87" s="172"/>
      <c r="P87" s="47"/>
    </row>
    <row r="88" spans="1:16" ht="13.75" customHeight="1" x14ac:dyDescent="0.15">
      <c r="A88" s="19" t="s">
        <v>110</v>
      </c>
      <c r="B88" s="173"/>
      <c r="C88" s="174">
        <v>1</v>
      </c>
      <c r="D88" s="173"/>
      <c r="E88" s="173"/>
      <c r="F88" s="173"/>
      <c r="G88" s="174">
        <v>3</v>
      </c>
      <c r="H88" s="173"/>
      <c r="I88" s="173"/>
      <c r="J88" s="26">
        <f>SUM(B88:I88)</f>
        <v>4</v>
      </c>
      <c r="K88" s="23">
        <v>67</v>
      </c>
      <c r="L88" s="174">
        <v>2007</v>
      </c>
      <c r="M88" s="175">
        <v>27</v>
      </c>
      <c r="N88" s="176">
        <v>8.3809523809523796</v>
      </c>
      <c r="O88" s="47"/>
      <c r="P88" s="47"/>
    </row>
    <row r="89" spans="1:16" ht="13.75" customHeight="1" x14ac:dyDescent="0.15">
      <c r="A89" s="72" t="s">
        <v>90</v>
      </c>
      <c r="B89" s="73"/>
      <c r="C89" s="88">
        <v>1</v>
      </c>
      <c r="D89" s="73"/>
      <c r="E89" s="73"/>
      <c r="F89" s="73"/>
      <c r="G89" s="73"/>
      <c r="H89" s="73"/>
      <c r="I89" s="73"/>
      <c r="J89" s="74">
        <f>SUM(B89:I89)</f>
        <v>1</v>
      </c>
      <c r="K89" s="75">
        <v>9</v>
      </c>
      <c r="L89" s="88">
        <v>1995</v>
      </c>
      <c r="M89" s="177">
        <v>38</v>
      </c>
      <c r="N89" s="178">
        <v>2.7619047619047601</v>
      </c>
      <c r="O89" s="172"/>
      <c r="P89" s="47"/>
    </row>
    <row r="90" spans="1:16" ht="13.75" customHeight="1" x14ac:dyDescent="0.15">
      <c r="A90" s="19" t="s">
        <v>112</v>
      </c>
      <c r="B90" s="173"/>
      <c r="C90" s="173"/>
      <c r="D90" s="173"/>
      <c r="E90" s="173"/>
      <c r="F90" s="173"/>
      <c r="G90" s="173"/>
      <c r="H90" s="173"/>
      <c r="I90" s="173"/>
      <c r="J90" s="24"/>
      <c r="K90" s="23">
        <v>1</v>
      </c>
      <c r="L90" s="167" t="s">
        <v>396</v>
      </c>
      <c r="M90" s="175">
        <v>3</v>
      </c>
      <c r="N90" s="176">
        <v>9.5238095238095205E-2</v>
      </c>
      <c r="O90" s="47"/>
      <c r="P90" s="47"/>
    </row>
    <row r="91" spans="1:16" ht="13.75" customHeight="1" x14ac:dyDescent="0.15">
      <c r="A91" s="72" t="s">
        <v>111</v>
      </c>
      <c r="B91" s="73"/>
      <c r="C91" s="73"/>
      <c r="D91" s="73"/>
      <c r="E91" s="73"/>
      <c r="F91" s="73"/>
      <c r="G91" s="73"/>
      <c r="H91" s="73"/>
      <c r="I91" s="73"/>
      <c r="J91" s="162"/>
      <c r="K91" s="75">
        <v>1</v>
      </c>
      <c r="L91" s="76" t="s">
        <v>397</v>
      </c>
      <c r="M91" s="177">
        <v>2</v>
      </c>
      <c r="N91" s="178">
        <v>4.7619047619047603E-2</v>
      </c>
      <c r="O91" s="172"/>
      <c r="P91" s="47"/>
    </row>
    <row r="92" spans="1:16" ht="13.75" customHeight="1" x14ac:dyDescent="0.15">
      <c r="A92" s="19" t="s">
        <v>114</v>
      </c>
      <c r="B92" s="173"/>
      <c r="C92" s="173"/>
      <c r="D92" s="173"/>
      <c r="E92" s="173"/>
      <c r="F92" s="173"/>
      <c r="G92" s="173"/>
      <c r="H92" s="173"/>
      <c r="I92" s="173"/>
      <c r="J92" s="24"/>
      <c r="K92" s="23">
        <v>4</v>
      </c>
      <c r="L92" s="174">
        <v>2007</v>
      </c>
      <c r="M92" s="175">
        <v>2</v>
      </c>
      <c r="N92" s="176">
        <v>0.238095238095238</v>
      </c>
      <c r="O92" s="47"/>
      <c r="P92" s="47"/>
    </row>
    <row r="93" spans="1:16" ht="13.75" customHeight="1" x14ac:dyDescent="0.15">
      <c r="A93" s="72" t="s">
        <v>115</v>
      </c>
      <c r="B93" s="73"/>
      <c r="C93" s="88">
        <v>8</v>
      </c>
      <c r="D93" s="88">
        <v>23</v>
      </c>
      <c r="E93" s="73"/>
      <c r="F93" s="88">
        <v>30</v>
      </c>
      <c r="G93" s="73"/>
      <c r="H93" s="88">
        <v>60</v>
      </c>
      <c r="I93" s="73"/>
      <c r="J93" s="74">
        <f>SUM(B93:I93)</f>
        <v>121</v>
      </c>
      <c r="K93" s="75">
        <v>231</v>
      </c>
      <c r="L93" s="88">
        <v>2007</v>
      </c>
      <c r="M93" s="177">
        <v>30</v>
      </c>
      <c r="N93" s="178">
        <v>62.047619047619101</v>
      </c>
      <c r="O93" s="172"/>
      <c r="P93" s="47"/>
    </row>
    <row r="94" spans="1:16" ht="13.75" customHeight="1" x14ac:dyDescent="0.15">
      <c r="A94" s="19" t="s">
        <v>113</v>
      </c>
      <c r="B94" s="174">
        <v>50</v>
      </c>
      <c r="C94" s="174">
        <v>50</v>
      </c>
      <c r="D94" s="174">
        <v>175</v>
      </c>
      <c r="E94" s="174">
        <v>15</v>
      </c>
      <c r="F94" s="174">
        <v>72</v>
      </c>
      <c r="G94" s="174">
        <v>430</v>
      </c>
      <c r="H94" s="174">
        <v>542</v>
      </c>
      <c r="I94" s="173"/>
      <c r="J94" s="26">
        <f>SUM(B94:I94)</f>
        <v>1334</v>
      </c>
      <c r="K94" s="23">
        <v>4570</v>
      </c>
      <c r="L94" s="174">
        <v>1996</v>
      </c>
      <c r="M94" s="175">
        <v>58</v>
      </c>
      <c r="N94" s="176">
        <v>2386.8571428571399</v>
      </c>
      <c r="O94" s="47"/>
      <c r="P94" s="47"/>
    </row>
    <row r="95" spans="1:16" ht="13.75" customHeight="1" x14ac:dyDescent="0.15">
      <c r="A95" s="72" t="s">
        <v>120</v>
      </c>
      <c r="B95" s="73"/>
      <c r="C95" s="73"/>
      <c r="D95" s="73"/>
      <c r="E95" s="73"/>
      <c r="F95" s="73"/>
      <c r="G95" s="73"/>
      <c r="H95" s="73"/>
      <c r="I95" s="73"/>
      <c r="J95" s="162"/>
      <c r="K95" s="75">
        <v>2</v>
      </c>
      <c r="L95" s="76" t="s">
        <v>482</v>
      </c>
      <c r="M95" s="177">
        <v>3</v>
      </c>
      <c r="N95" s="178">
        <v>9.5238095238095205E-2</v>
      </c>
      <c r="O95" s="172"/>
      <c r="P95" s="47"/>
    </row>
    <row r="96" spans="1:16" ht="13.75" customHeight="1" x14ac:dyDescent="0.15">
      <c r="A96" s="19" t="s">
        <v>118</v>
      </c>
      <c r="B96" s="173"/>
      <c r="C96" s="173"/>
      <c r="D96" s="173"/>
      <c r="E96" s="173"/>
      <c r="F96" s="173"/>
      <c r="G96" s="173"/>
      <c r="H96" s="173"/>
      <c r="I96" s="173"/>
      <c r="J96" s="24"/>
      <c r="K96" s="23">
        <v>1</v>
      </c>
      <c r="L96" s="167" t="s">
        <v>398</v>
      </c>
      <c r="M96" s="180">
        <v>2</v>
      </c>
      <c r="N96" s="181">
        <v>9.5238095238095205E-2</v>
      </c>
      <c r="O96" s="47"/>
      <c r="P96" s="47"/>
    </row>
    <row r="97" spans="1:16" ht="13.75" customHeight="1" x14ac:dyDescent="0.15">
      <c r="A97" s="19" t="s">
        <v>119</v>
      </c>
      <c r="B97" s="173"/>
      <c r="C97" s="173"/>
      <c r="D97" s="173"/>
      <c r="E97" s="173"/>
      <c r="F97" s="173"/>
      <c r="G97" s="174">
        <v>1</v>
      </c>
      <c r="H97" s="173"/>
      <c r="I97" s="173"/>
      <c r="J97" s="26">
        <f>SUM(B97:I97)</f>
        <v>1</v>
      </c>
      <c r="K97" s="23">
        <v>1</v>
      </c>
      <c r="L97" s="173"/>
      <c r="M97" s="182">
        <v>0</v>
      </c>
      <c r="N97" s="183">
        <v>0</v>
      </c>
      <c r="O97" s="47"/>
      <c r="P97" s="47"/>
    </row>
    <row r="98" spans="1:16" ht="13.75" customHeight="1" x14ac:dyDescent="0.15">
      <c r="A98" s="72" t="s">
        <v>133</v>
      </c>
      <c r="B98" s="88">
        <v>6</v>
      </c>
      <c r="C98" s="88">
        <v>41</v>
      </c>
      <c r="D98" s="88">
        <v>4</v>
      </c>
      <c r="E98" s="88">
        <v>4</v>
      </c>
      <c r="F98" s="88">
        <v>17</v>
      </c>
      <c r="G98" s="88">
        <v>32</v>
      </c>
      <c r="H98" s="88">
        <v>13</v>
      </c>
      <c r="I98" s="88">
        <v>16</v>
      </c>
      <c r="J98" s="74">
        <f>SUM(B98:I98)</f>
        <v>133</v>
      </c>
      <c r="K98" s="75">
        <v>151</v>
      </c>
      <c r="L98" s="88">
        <v>2007</v>
      </c>
      <c r="M98" s="177">
        <v>56</v>
      </c>
      <c r="N98" s="178">
        <v>98.523809523809504</v>
      </c>
      <c r="O98" s="172"/>
      <c r="P98" s="47"/>
    </row>
    <row r="99" spans="1:16" ht="13.75" customHeight="1" x14ac:dyDescent="0.15">
      <c r="A99" s="19" t="s">
        <v>121</v>
      </c>
      <c r="B99" s="173"/>
      <c r="C99" s="173"/>
      <c r="D99" s="173"/>
      <c r="E99" s="173"/>
      <c r="F99" s="173"/>
      <c r="G99" s="173"/>
      <c r="H99" s="173"/>
      <c r="I99" s="173"/>
      <c r="J99" s="24"/>
      <c r="K99" s="23">
        <v>1</v>
      </c>
      <c r="L99" s="167" t="s">
        <v>399</v>
      </c>
      <c r="M99" s="175">
        <v>4</v>
      </c>
      <c r="N99" s="176">
        <v>0.19047619047618999</v>
      </c>
      <c r="O99" s="47"/>
      <c r="P99" s="47"/>
    </row>
    <row r="100" spans="1:16" ht="13.75" customHeight="1" x14ac:dyDescent="0.15">
      <c r="A100" s="72" t="s">
        <v>126</v>
      </c>
      <c r="B100" s="73"/>
      <c r="C100" s="73"/>
      <c r="D100" s="73"/>
      <c r="E100" s="73"/>
      <c r="F100" s="73"/>
      <c r="G100" s="73"/>
      <c r="H100" s="73"/>
      <c r="I100" s="73"/>
      <c r="J100" s="162"/>
      <c r="K100" s="75">
        <v>2</v>
      </c>
      <c r="L100" s="76" t="s">
        <v>400</v>
      </c>
      <c r="M100" s="177">
        <v>2</v>
      </c>
      <c r="N100" s="178">
        <v>0.19047619047618999</v>
      </c>
      <c r="O100" s="172"/>
      <c r="P100" s="47"/>
    </row>
    <row r="101" spans="1:16" ht="13.75" customHeight="1" x14ac:dyDescent="0.15">
      <c r="A101" s="19" t="s">
        <v>125</v>
      </c>
      <c r="B101" s="173"/>
      <c r="C101" s="173"/>
      <c r="D101" s="173"/>
      <c r="E101" s="173"/>
      <c r="F101" s="173"/>
      <c r="G101" s="173"/>
      <c r="H101" s="173"/>
      <c r="I101" s="173"/>
      <c r="J101" s="24"/>
      <c r="K101" s="23">
        <v>1</v>
      </c>
      <c r="L101" s="174">
        <v>1985</v>
      </c>
      <c r="M101" s="175">
        <v>1</v>
      </c>
      <c r="N101" s="176">
        <v>0</v>
      </c>
      <c r="O101" s="47"/>
      <c r="P101" s="47"/>
    </row>
    <row r="102" spans="1:16" ht="13.75" customHeight="1" x14ac:dyDescent="0.15">
      <c r="A102" s="72" t="s">
        <v>127</v>
      </c>
      <c r="B102" s="88">
        <v>1</v>
      </c>
      <c r="C102" s="88">
        <v>3</v>
      </c>
      <c r="D102" s="73"/>
      <c r="E102" s="73"/>
      <c r="F102" s="88">
        <v>3</v>
      </c>
      <c r="G102" s="88">
        <v>12</v>
      </c>
      <c r="H102" s="73"/>
      <c r="I102" s="73"/>
      <c r="J102" s="74">
        <f>SUM(B102:I102)</f>
        <v>19</v>
      </c>
      <c r="K102" s="75">
        <v>65</v>
      </c>
      <c r="L102" s="88">
        <v>1996</v>
      </c>
      <c r="M102" s="177">
        <v>47</v>
      </c>
      <c r="N102" s="178">
        <v>18.476190476190499</v>
      </c>
      <c r="O102" s="172"/>
      <c r="P102" s="47"/>
    </row>
    <row r="103" spans="1:16" ht="13.75" customHeight="1" x14ac:dyDescent="0.15">
      <c r="A103" s="19" t="s">
        <v>122</v>
      </c>
      <c r="B103" s="174">
        <v>29</v>
      </c>
      <c r="C103" s="174">
        <v>89</v>
      </c>
      <c r="D103" s="174">
        <v>82</v>
      </c>
      <c r="E103" s="174">
        <v>10</v>
      </c>
      <c r="F103" s="174">
        <v>61</v>
      </c>
      <c r="G103" s="174">
        <v>118</v>
      </c>
      <c r="H103" s="174">
        <v>36</v>
      </c>
      <c r="I103" s="174">
        <v>22</v>
      </c>
      <c r="J103" s="26">
        <f>SUM(B103:I103)</f>
        <v>447</v>
      </c>
      <c r="K103" s="23">
        <v>820</v>
      </c>
      <c r="L103" s="174">
        <v>1963</v>
      </c>
      <c r="M103" s="175">
        <v>58</v>
      </c>
      <c r="N103" s="176">
        <v>332.142857142857</v>
      </c>
      <c r="O103" s="47"/>
      <c r="P103" s="47"/>
    </row>
    <row r="104" spans="1:16" ht="13.75" customHeight="1" x14ac:dyDescent="0.15">
      <c r="A104" s="72" t="s">
        <v>124</v>
      </c>
      <c r="B104" s="73"/>
      <c r="C104" s="73"/>
      <c r="D104" s="73"/>
      <c r="E104" s="73"/>
      <c r="F104" s="73"/>
      <c r="G104" s="88">
        <v>1</v>
      </c>
      <c r="H104" s="73"/>
      <c r="I104" s="73"/>
      <c r="J104" s="74">
        <f>SUM(B104:I104)</f>
        <v>1</v>
      </c>
      <c r="K104" s="75">
        <v>3</v>
      </c>
      <c r="L104" s="88">
        <v>2005</v>
      </c>
      <c r="M104" s="177">
        <v>10</v>
      </c>
      <c r="N104" s="178">
        <v>0.66666666666666696</v>
      </c>
      <c r="O104" s="172"/>
      <c r="P104" s="47"/>
    </row>
    <row r="105" spans="1:16" ht="13.75" customHeight="1" x14ac:dyDescent="0.15">
      <c r="A105" s="19" t="s">
        <v>123</v>
      </c>
      <c r="B105" s="173"/>
      <c r="C105" s="173"/>
      <c r="D105" s="173"/>
      <c r="E105" s="173"/>
      <c r="F105" s="173"/>
      <c r="G105" s="173"/>
      <c r="H105" s="173"/>
      <c r="I105" s="173"/>
      <c r="J105" s="24"/>
      <c r="K105" s="23">
        <v>2</v>
      </c>
      <c r="L105" s="174">
        <v>1995</v>
      </c>
      <c r="M105" s="175">
        <v>1</v>
      </c>
      <c r="N105" s="176">
        <v>9.5238095238095205E-2</v>
      </c>
      <c r="O105" s="47"/>
      <c r="P105" s="47"/>
    </row>
    <row r="106" spans="1:16" ht="13.75" customHeight="1" x14ac:dyDescent="0.15">
      <c r="A106" s="72" t="s">
        <v>132</v>
      </c>
      <c r="B106" s="88">
        <v>97</v>
      </c>
      <c r="C106" s="88">
        <v>55</v>
      </c>
      <c r="D106" s="88">
        <v>70</v>
      </c>
      <c r="E106" s="88">
        <v>64</v>
      </c>
      <c r="F106" s="88">
        <v>70</v>
      </c>
      <c r="G106" s="88">
        <v>216</v>
      </c>
      <c r="H106" s="88">
        <v>90</v>
      </c>
      <c r="I106" s="88">
        <v>131</v>
      </c>
      <c r="J106" s="74">
        <f>SUM(B106:I106)</f>
        <v>793</v>
      </c>
      <c r="K106" s="75">
        <v>1107</v>
      </c>
      <c r="L106" s="88">
        <v>2004</v>
      </c>
      <c r="M106" s="177">
        <v>56</v>
      </c>
      <c r="N106" s="178">
        <v>488.33333333333297</v>
      </c>
      <c r="O106" s="172"/>
      <c r="P106" s="47"/>
    </row>
    <row r="107" spans="1:16" ht="13.75" customHeight="1" x14ac:dyDescent="0.15">
      <c r="A107" s="19" t="s">
        <v>130</v>
      </c>
      <c r="B107" s="173"/>
      <c r="C107" s="173"/>
      <c r="D107" s="173"/>
      <c r="E107" s="173"/>
      <c r="F107" s="173"/>
      <c r="G107" s="173"/>
      <c r="H107" s="173"/>
      <c r="I107" s="173"/>
      <c r="J107" s="24"/>
      <c r="K107" s="23">
        <v>1</v>
      </c>
      <c r="L107" s="174">
        <v>1987</v>
      </c>
      <c r="M107" s="175">
        <v>1</v>
      </c>
      <c r="N107" s="176">
        <v>0</v>
      </c>
      <c r="O107" s="47"/>
      <c r="P107" s="47"/>
    </row>
    <row r="108" spans="1:16" ht="13.75" customHeight="1" x14ac:dyDescent="0.15">
      <c r="A108" s="72" t="s">
        <v>129</v>
      </c>
      <c r="B108" s="73"/>
      <c r="C108" s="88">
        <v>2</v>
      </c>
      <c r="D108" s="73"/>
      <c r="E108" s="73"/>
      <c r="F108" s="73"/>
      <c r="G108" s="88">
        <v>5</v>
      </c>
      <c r="H108" s="88">
        <v>1</v>
      </c>
      <c r="I108" s="73"/>
      <c r="J108" s="74">
        <f>SUM(B108:I108)</f>
        <v>8</v>
      </c>
      <c r="K108" s="75">
        <v>28</v>
      </c>
      <c r="L108" s="88">
        <v>2005</v>
      </c>
      <c r="M108" s="177">
        <v>33</v>
      </c>
      <c r="N108" s="178">
        <v>5.8571428571428603</v>
      </c>
      <c r="O108" s="172"/>
      <c r="P108" s="47"/>
    </row>
    <row r="109" spans="1:16" ht="13.75" customHeight="1" x14ac:dyDescent="0.15">
      <c r="A109" s="19" t="s">
        <v>131</v>
      </c>
      <c r="B109" s="173"/>
      <c r="C109" s="173"/>
      <c r="D109" s="173"/>
      <c r="E109" s="173"/>
      <c r="F109" s="173"/>
      <c r="G109" s="173"/>
      <c r="H109" s="173"/>
      <c r="I109" s="173"/>
      <c r="J109" s="29" t="s">
        <v>12</v>
      </c>
      <c r="K109" s="23">
        <v>1</v>
      </c>
      <c r="L109" s="167" t="s">
        <v>437</v>
      </c>
      <c r="M109" s="175">
        <v>3</v>
      </c>
      <c r="N109" s="176">
        <v>4.7619047619047603E-2</v>
      </c>
      <c r="O109" s="47"/>
      <c r="P109" s="47"/>
    </row>
    <row r="110" spans="1:16" ht="13.75" customHeight="1" x14ac:dyDescent="0.15">
      <c r="A110" s="72" t="s">
        <v>128</v>
      </c>
      <c r="B110" s="73"/>
      <c r="C110" s="88">
        <v>1</v>
      </c>
      <c r="D110" s="73"/>
      <c r="E110" s="73"/>
      <c r="F110" s="73"/>
      <c r="G110" s="88">
        <v>5</v>
      </c>
      <c r="H110" s="73"/>
      <c r="I110" s="73"/>
      <c r="J110" s="74">
        <f>SUM(B110:I110)</f>
        <v>6</v>
      </c>
      <c r="K110" s="75">
        <v>24</v>
      </c>
      <c r="L110" s="88">
        <v>2006</v>
      </c>
      <c r="M110" s="177">
        <v>27</v>
      </c>
      <c r="N110" s="178">
        <v>10.2380952380952</v>
      </c>
      <c r="O110" s="172"/>
      <c r="P110" s="47"/>
    </row>
    <row r="111" spans="1:16" ht="13.75" customHeight="1" x14ac:dyDescent="0.15">
      <c r="A111" s="19" t="s">
        <v>116</v>
      </c>
      <c r="B111" s="173"/>
      <c r="C111" s="173"/>
      <c r="D111" s="173"/>
      <c r="E111" s="173"/>
      <c r="F111" s="173"/>
      <c r="G111" s="173"/>
      <c r="H111" s="173"/>
      <c r="I111" s="173"/>
      <c r="J111" s="24"/>
      <c r="K111" s="23">
        <v>11</v>
      </c>
      <c r="L111" s="174">
        <v>1997</v>
      </c>
      <c r="M111" s="175">
        <v>10</v>
      </c>
      <c r="N111" s="176">
        <v>1.4285714285714299</v>
      </c>
      <c r="O111" s="47"/>
      <c r="P111" s="47"/>
    </row>
    <row r="112" spans="1:16" ht="13.75" customHeight="1" x14ac:dyDescent="0.15">
      <c r="A112" s="72" t="s">
        <v>117</v>
      </c>
      <c r="B112" s="88">
        <v>500</v>
      </c>
      <c r="C112" s="88">
        <v>6</v>
      </c>
      <c r="D112" s="88">
        <v>1200</v>
      </c>
      <c r="E112" s="88">
        <v>58</v>
      </c>
      <c r="F112" s="88">
        <v>500</v>
      </c>
      <c r="G112" s="73"/>
      <c r="H112" s="88">
        <v>10</v>
      </c>
      <c r="I112" s="73"/>
      <c r="J112" s="74">
        <f>SUM(B112:I112)</f>
        <v>2274</v>
      </c>
      <c r="K112" s="75">
        <v>4934</v>
      </c>
      <c r="L112" s="88">
        <v>2008</v>
      </c>
      <c r="M112" s="177">
        <v>32</v>
      </c>
      <c r="N112" s="178">
        <v>836.09523809523796</v>
      </c>
      <c r="O112" s="172"/>
      <c r="P112" s="47"/>
    </row>
    <row r="113" spans="1:16" ht="13.75" customHeight="1" x14ac:dyDescent="0.15">
      <c r="A113" s="19" t="s">
        <v>135</v>
      </c>
      <c r="B113" s="173"/>
      <c r="C113" s="173"/>
      <c r="D113" s="173"/>
      <c r="E113" s="173"/>
      <c r="F113" s="173"/>
      <c r="G113" s="173"/>
      <c r="H113" s="173"/>
      <c r="I113" s="173"/>
      <c r="J113" s="24"/>
      <c r="K113" s="23">
        <v>4</v>
      </c>
      <c r="L113" s="174">
        <v>1976</v>
      </c>
      <c r="M113" s="175">
        <v>6</v>
      </c>
      <c r="N113" s="176">
        <v>0.14285714285714299</v>
      </c>
      <c r="O113" s="47"/>
      <c r="P113" s="47"/>
    </row>
    <row r="114" spans="1:16" ht="13.75" customHeight="1" x14ac:dyDescent="0.15">
      <c r="A114" s="72" t="s">
        <v>134</v>
      </c>
      <c r="B114" s="73"/>
      <c r="C114" s="73"/>
      <c r="D114" s="73"/>
      <c r="E114" s="73"/>
      <c r="F114" s="73"/>
      <c r="G114" s="73"/>
      <c r="H114" s="73"/>
      <c r="I114" s="73"/>
      <c r="J114" s="162"/>
      <c r="K114" s="75">
        <v>10</v>
      </c>
      <c r="L114" s="88">
        <v>1994</v>
      </c>
      <c r="M114" s="177">
        <v>17</v>
      </c>
      <c r="N114" s="178">
        <v>1.4285714285714299</v>
      </c>
      <c r="O114" s="172"/>
      <c r="P114" s="47"/>
    </row>
    <row r="115" spans="1:16" ht="13.75" customHeight="1" x14ac:dyDescent="0.15">
      <c r="A115" s="19" t="s">
        <v>137</v>
      </c>
      <c r="B115" s="173"/>
      <c r="C115" s="173"/>
      <c r="D115" s="173"/>
      <c r="E115" s="173"/>
      <c r="F115" s="173"/>
      <c r="G115" s="173"/>
      <c r="H115" s="173"/>
      <c r="I115" s="173"/>
      <c r="J115" s="24"/>
      <c r="K115" s="23">
        <v>6</v>
      </c>
      <c r="L115" s="174">
        <v>2009</v>
      </c>
      <c r="M115" s="175">
        <v>4</v>
      </c>
      <c r="N115" s="176">
        <v>0.42857142857142899</v>
      </c>
      <c r="O115" s="47"/>
      <c r="P115" s="47"/>
    </row>
    <row r="116" spans="1:16" ht="13.75" customHeight="1" x14ac:dyDescent="0.15">
      <c r="A116" s="72" t="s">
        <v>139</v>
      </c>
      <c r="B116" s="88">
        <v>1</v>
      </c>
      <c r="C116" s="88">
        <v>2</v>
      </c>
      <c r="D116" s="73"/>
      <c r="E116" s="73"/>
      <c r="F116" s="73"/>
      <c r="G116" s="73"/>
      <c r="H116" s="73"/>
      <c r="I116" s="73"/>
      <c r="J116" s="74">
        <f>SUM(B116:I116)</f>
        <v>3</v>
      </c>
      <c r="K116" s="75">
        <v>350</v>
      </c>
      <c r="L116" s="88">
        <v>1999</v>
      </c>
      <c r="M116" s="177">
        <v>32</v>
      </c>
      <c r="N116" s="178">
        <v>59.714285714285701</v>
      </c>
      <c r="O116" s="172"/>
      <c r="P116" s="47"/>
    </row>
    <row r="117" spans="1:16" ht="13.75" customHeight="1" x14ac:dyDescent="0.15">
      <c r="A117" s="19" t="s">
        <v>138</v>
      </c>
      <c r="B117" s="173"/>
      <c r="C117" s="173"/>
      <c r="D117" s="173"/>
      <c r="E117" s="173"/>
      <c r="F117" s="173"/>
      <c r="G117" s="173"/>
      <c r="H117" s="173"/>
      <c r="I117" s="173"/>
      <c r="J117" s="24"/>
      <c r="K117" s="23">
        <v>2</v>
      </c>
      <c r="L117" s="174">
        <v>1991</v>
      </c>
      <c r="M117" s="175">
        <v>7</v>
      </c>
      <c r="N117" s="176">
        <v>0.28571428571428598</v>
      </c>
      <c r="O117" s="47"/>
      <c r="P117" s="47"/>
    </row>
    <row r="118" spans="1:16" ht="13.75" customHeight="1" x14ac:dyDescent="0.15">
      <c r="A118" s="72" t="s">
        <v>150</v>
      </c>
      <c r="B118" s="88">
        <v>1</v>
      </c>
      <c r="C118" s="88">
        <v>22</v>
      </c>
      <c r="D118" s="88">
        <v>14</v>
      </c>
      <c r="E118" s="88">
        <v>24</v>
      </c>
      <c r="F118" s="88">
        <v>47</v>
      </c>
      <c r="G118" s="88">
        <v>38</v>
      </c>
      <c r="H118" s="88">
        <v>48</v>
      </c>
      <c r="I118" s="88">
        <v>114</v>
      </c>
      <c r="J118" s="74">
        <f>SUM(B118:I118)</f>
        <v>308</v>
      </c>
      <c r="K118" s="75">
        <v>1600</v>
      </c>
      <c r="L118" s="88">
        <v>1943</v>
      </c>
      <c r="M118" s="177">
        <v>58</v>
      </c>
      <c r="N118" s="178">
        <v>714.38095238095195</v>
      </c>
      <c r="O118" s="172"/>
      <c r="P118" s="47"/>
    </row>
    <row r="119" spans="1:16" ht="13.75" customHeight="1" x14ac:dyDescent="0.15">
      <c r="A119" s="19" t="s">
        <v>147</v>
      </c>
      <c r="B119" s="173"/>
      <c r="C119" s="174">
        <v>1</v>
      </c>
      <c r="D119" s="173"/>
      <c r="E119" s="173"/>
      <c r="F119" s="174">
        <v>4</v>
      </c>
      <c r="G119" s="173"/>
      <c r="H119" s="173"/>
      <c r="I119" s="173"/>
      <c r="J119" s="26">
        <f>SUM(B119:I119)</f>
        <v>5</v>
      </c>
      <c r="K119" s="23">
        <v>144</v>
      </c>
      <c r="L119" s="174">
        <v>1999</v>
      </c>
      <c r="M119" s="175">
        <v>24</v>
      </c>
      <c r="N119" s="176">
        <v>12.1904761904762</v>
      </c>
      <c r="O119" s="47"/>
      <c r="P119" s="47"/>
    </row>
    <row r="120" spans="1:16" ht="13.75" customHeight="1" x14ac:dyDescent="0.15">
      <c r="A120" s="72" t="s">
        <v>148</v>
      </c>
      <c r="B120" s="88">
        <v>69</v>
      </c>
      <c r="C120" s="88">
        <v>55</v>
      </c>
      <c r="D120" s="88">
        <v>32</v>
      </c>
      <c r="E120" s="73"/>
      <c r="F120" s="88">
        <v>9</v>
      </c>
      <c r="G120" s="88">
        <v>86</v>
      </c>
      <c r="H120" s="88">
        <v>30</v>
      </c>
      <c r="I120" s="88">
        <v>102</v>
      </c>
      <c r="J120" s="74">
        <f>SUM(B120:I120)</f>
        <v>383</v>
      </c>
      <c r="K120" s="75">
        <v>542</v>
      </c>
      <c r="L120" s="88">
        <v>2005</v>
      </c>
      <c r="M120" s="177">
        <v>55</v>
      </c>
      <c r="N120" s="178">
        <v>288.47619047619003</v>
      </c>
      <c r="O120" s="172"/>
      <c r="P120" s="47"/>
    </row>
    <row r="121" spans="1:16" ht="13.75" customHeight="1" x14ac:dyDescent="0.15">
      <c r="A121" s="19" t="s">
        <v>143</v>
      </c>
      <c r="B121" s="173"/>
      <c r="C121" s="173"/>
      <c r="D121" s="173"/>
      <c r="E121" s="173"/>
      <c r="F121" s="173"/>
      <c r="G121" s="173"/>
      <c r="H121" s="173"/>
      <c r="I121" s="173"/>
      <c r="J121" s="24"/>
      <c r="K121" s="23">
        <v>18</v>
      </c>
      <c r="L121" s="174">
        <v>1990</v>
      </c>
      <c r="M121" s="175">
        <v>5</v>
      </c>
      <c r="N121" s="176">
        <v>0.90476190476190499</v>
      </c>
      <c r="O121" s="47"/>
      <c r="P121" s="47"/>
    </row>
    <row r="122" spans="1:16" ht="13.75" customHeight="1" x14ac:dyDescent="0.15">
      <c r="A122" s="72" t="s">
        <v>144</v>
      </c>
      <c r="B122" s="73"/>
      <c r="C122" s="73"/>
      <c r="D122" s="73"/>
      <c r="E122" s="73"/>
      <c r="F122" s="73"/>
      <c r="G122" s="73"/>
      <c r="H122" s="73"/>
      <c r="I122" s="73"/>
      <c r="J122" s="162"/>
      <c r="K122" s="75">
        <v>375</v>
      </c>
      <c r="L122" s="88">
        <v>2008</v>
      </c>
      <c r="M122" s="177">
        <v>10</v>
      </c>
      <c r="N122" s="178">
        <v>19.8095238095238</v>
      </c>
      <c r="O122" s="172"/>
      <c r="P122" s="47"/>
    </row>
    <row r="123" spans="1:16" ht="13.75" customHeight="1" x14ac:dyDescent="0.15">
      <c r="A123" s="19" t="s">
        <v>140</v>
      </c>
      <c r="B123" s="173"/>
      <c r="C123" s="173"/>
      <c r="D123" s="173"/>
      <c r="E123" s="173"/>
      <c r="F123" s="173"/>
      <c r="G123" s="173"/>
      <c r="H123" s="173"/>
      <c r="I123" s="173"/>
      <c r="J123" s="24"/>
      <c r="K123" s="23">
        <v>29</v>
      </c>
      <c r="L123" s="174">
        <v>1961</v>
      </c>
      <c r="M123" s="175">
        <v>11</v>
      </c>
      <c r="N123" s="176">
        <v>0.19047619047618999</v>
      </c>
      <c r="O123" s="47"/>
      <c r="P123" s="47"/>
    </row>
    <row r="124" spans="1:16" ht="13.75" customHeight="1" x14ac:dyDescent="0.15">
      <c r="A124" s="72" t="s">
        <v>145</v>
      </c>
      <c r="B124" s="73"/>
      <c r="C124" s="73"/>
      <c r="D124" s="73"/>
      <c r="E124" s="73"/>
      <c r="F124" s="73"/>
      <c r="G124" s="88">
        <v>13</v>
      </c>
      <c r="H124" s="73"/>
      <c r="I124" s="73"/>
      <c r="J124" s="74">
        <f>SUM(B124:I124)</f>
        <v>13</v>
      </c>
      <c r="K124" s="75">
        <v>1032</v>
      </c>
      <c r="L124" s="88">
        <v>2007</v>
      </c>
      <c r="M124" s="177">
        <v>19</v>
      </c>
      <c r="N124" s="178">
        <v>79.238095238095198</v>
      </c>
      <c r="O124" s="172"/>
      <c r="P124" s="47"/>
    </row>
    <row r="125" spans="1:16" ht="13.75" customHeight="1" x14ac:dyDescent="0.15">
      <c r="A125" s="19" t="s">
        <v>146</v>
      </c>
      <c r="B125" s="173"/>
      <c r="C125" s="173"/>
      <c r="D125" s="173"/>
      <c r="E125" s="173"/>
      <c r="F125" s="173"/>
      <c r="G125" s="173"/>
      <c r="H125" s="173"/>
      <c r="I125" s="173"/>
      <c r="J125" s="24"/>
      <c r="K125" s="23">
        <v>8</v>
      </c>
      <c r="L125" s="174">
        <v>2007</v>
      </c>
      <c r="M125" s="175">
        <v>1</v>
      </c>
      <c r="N125" s="176">
        <v>0.38095238095238099</v>
      </c>
      <c r="O125" s="47"/>
      <c r="P125" s="47"/>
    </row>
    <row r="126" spans="1:16" ht="13.75" customHeight="1" x14ac:dyDescent="0.15">
      <c r="A126" s="72" t="s">
        <v>142</v>
      </c>
      <c r="B126" s="73"/>
      <c r="C126" s="73"/>
      <c r="D126" s="73"/>
      <c r="E126" s="73"/>
      <c r="F126" s="73"/>
      <c r="G126" s="73"/>
      <c r="H126" s="73"/>
      <c r="I126" s="88">
        <v>2</v>
      </c>
      <c r="J126" s="74">
        <f>SUM(B126:I126)</f>
        <v>2</v>
      </c>
      <c r="K126" s="75">
        <v>25</v>
      </c>
      <c r="L126" s="88">
        <v>1978</v>
      </c>
      <c r="M126" s="177">
        <v>23</v>
      </c>
      <c r="N126" s="178">
        <v>4.2380952380952399</v>
      </c>
      <c r="O126" s="172"/>
      <c r="P126" s="47"/>
    </row>
    <row r="127" spans="1:16" ht="13.75" customHeight="1" x14ac:dyDescent="0.15">
      <c r="A127" s="19" t="s">
        <v>141</v>
      </c>
      <c r="B127" s="174">
        <v>15</v>
      </c>
      <c r="C127" s="174">
        <v>18</v>
      </c>
      <c r="D127" s="174">
        <v>11</v>
      </c>
      <c r="E127" s="173"/>
      <c r="F127" s="173"/>
      <c r="G127" s="174">
        <v>14</v>
      </c>
      <c r="H127" s="174">
        <v>96</v>
      </c>
      <c r="I127" s="174">
        <v>5</v>
      </c>
      <c r="J127" s="26">
        <f>SUM(B127:I127)</f>
        <v>159</v>
      </c>
      <c r="K127" s="23">
        <v>1095</v>
      </c>
      <c r="L127" s="174">
        <v>1994</v>
      </c>
      <c r="M127" s="175">
        <v>26</v>
      </c>
      <c r="N127" s="176">
        <v>270.04761904761898</v>
      </c>
      <c r="O127" s="47"/>
      <c r="P127" s="47"/>
    </row>
    <row r="128" spans="1:16" ht="13.75" customHeight="1" x14ac:dyDescent="0.15">
      <c r="A128" s="72" t="s">
        <v>149</v>
      </c>
      <c r="B128" s="73"/>
      <c r="C128" s="73"/>
      <c r="D128" s="73"/>
      <c r="E128" s="73"/>
      <c r="F128" s="73"/>
      <c r="G128" s="73"/>
      <c r="H128" s="73"/>
      <c r="I128" s="73"/>
      <c r="J128" s="162"/>
      <c r="K128" s="75">
        <v>47</v>
      </c>
      <c r="L128" s="88">
        <v>1961</v>
      </c>
      <c r="M128" s="184">
        <v>23</v>
      </c>
      <c r="N128" s="178">
        <v>1.6666666666666701</v>
      </c>
      <c r="O128" s="172"/>
      <c r="P128" s="47"/>
    </row>
    <row r="129" spans="1:16" ht="13.75" customHeight="1" x14ac:dyDescent="0.15">
      <c r="A129" s="12"/>
      <c r="B129" s="173"/>
      <c r="C129" s="173"/>
      <c r="D129" s="173"/>
      <c r="E129" s="173"/>
      <c r="F129" s="173"/>
      <c r="G129" s="173"/>
      <c r="H129" s="173"/>
      <c r="I129" s="173"/>
      <c r="J129" s="24"/>
      <c r="K129" s="28"/>
      <c r="L129" s="173"/>
      <c r="M129" s="12"/>
      <c r="N129" s="185"/>
      <c r="O129" s="47"/>
      <c r="P129" s="47"/>
    </row>
    <row r="130" spans="1:16" ht="13.75" customHeight="1" x14ac:dyDescent="0.15">
      <c r="A130" s="98" t="s">
        <v>159</v>
      </c>
      <c r="B130" s="99"/>
      <c r="C130" s="99"/>
      <c r="D130" s="99"/>
      <c r="E130" s="99"/>
      <c r="F130" s="99"/>
      <c r="G130" s="99"/>
      <c r="H130" s="99"/>
      <c r="I130" s="99"/>
      <c r="J130" s="110"/>
      <c r="K130" s="106" t="s">
        <v>12</v>
      </c>
      <c r="L130" s="102">
        <v>2004</v>
      </c>
      <c r="M130" s="186">
        <v>6</v>
      </c>
      <c r="N130" s="207">
        <v>0.28571428571428598</v>
      </c>
      <c r="O130" s="172"/>
      <c r="P130" s="47"/>
    </row>
    <row r="131" spans="1:16" ht="13.75" customHeight="1" x14ac:dyDescent="0.15">
      <c r="A131" s="19" t="s">
        <v>156</v>
      </c>
      <c r="B131" s="173"/>
      <c r="C131" s="173"/>
      <c r="D131" s="173"/>
      <c r="E131" s="173"/>
      <c r="F131" s="173"/>
      <c r="G131" s="173"/>
      <c r="H131" s="173"/>
      <c r="I131" s="173"/>
      <c r="J131" s="24"/>
      <c r="K131" s="23">
        <v>1500</v>
      </c>
      <c r="L131" s="174">
        <v>1976</v>
      </c>
      <c r="M131" s="21">
        <v>2</v>
      </c>
      <c r="N131" s="185">
        <v>0.14285714285714299</v>
      </c>
      <c r="O131" s="47"/>
      <c r="P131" s="47"/>
    </row>
    <row r="132" spans="1:16" ht="13.75" customHeight="1" x14ac:dyDescent="0.15">
      <c r="A132" s="107" t="s">
        <v>157</v>
      </c>
      <c r="B132" s="99"/>
      <c r="C132" s="99"/>
      <c r="D132" s="99"/>
      <c r="E132" s="99"/>
      <c r="F132" s="99"/>
      <c r="G132" s="99"/>
      <c r="H132" s="99"/>
      <c r="I132" s="99"/>
      <c r="J132" s="110"/>
      <c r="K132" s="101">
        <v>3</v>
      </c>
      <c r="L132" s="102">
        <v>1990</v>
      </c>
      <c r="M132" s="186">
        <v>3</v>
      </c>
      <c r="N132" s="207">
        <v>0.238095238095238</v>
      </c>
      <c r="O132" s="172"/>
      <c r="P132" s="47"/>
    </row>
    <row r="133" spans="1:16" ht="13.75" customHeight="1" x14ac:dyDescent="0.15">
      <c r="A133" s="19" t="s">
        <v>153</v>
      </c>
      <c r="B133" s="173"/>
      <c r="C133" s="173"/>
      <c r="D133" s="173"/>
      <c r="E133" s="173"/>
      <c r="F133" s="173"/>
      <c r="G133" s="173"/>
      <c r="H133" s="173"/>
      <c r="I133" s="173"/>
      <c r="J133" s="24"/>
      <c r="K133" s="23">
        <v>2</v>
      </c>
      <c r="L133" s="174">
        <v>1989</v>
      </c>
      <c r="M133" s="21">
        <v>4</v>
      </c>
      <c r="N133" s="185">
        <v>4.5238095238095202</v>
      </c>
      <c r="O133" s="47"/>
      <c r="P133" s="47"/>
    </row>
    <row r="134" spans="1:16" ht="13.75" customHeight="1" x14ac:dyDescent="0.15">
      <c r="A134" s="107" t="s">
        <v>154</v>
      </c>
      <c r="B134" s="99"/>
      <c r="C134" s="99"/>
      <c r="D134" s="99"/>
      <c r="E134" s="99"/>
      <c r="F134" s="99"/>
      <c r="G134" s="99"/>
      <c r="H134" s="99"/>
      <c r="I134" s="99"/>
      <c r="J134" s="110"/>
      <c r="K134" s="101">
        <v>5</v>
      </c>
      <c r="L134" s="102">
        <v>1958</v>
      </c>
      <c r="M134" s="186">
        <v>1</v>
      </c>
      <c r="N134" s="207">
        <v>9.5238095238095205E-2</v>
      </c>
      <c r="O134" s="172"/>
      <c r="P134" s="47"/>
    </row>
    <row r="135" spans="1:16" ht="13.75" customHeight="1" x14ac:dyDescent="0.15">
      <c r="A135" s="19" t="s">
        <v>155</v>
      </c>
      <c r="B135" s="173"/>
      <c r="C135" s="173"/>
      <c r="D135" s="173"/>
      <c r="E135" s="173"/>
      <c r="F135" s="173"/>
      <c r="G135" s="173"/>
      <c r="H135" s="173"/>
      <c r="I135" s="173"/>
      <c r="J135" s="24"/>
      <c r="K135" s="23">
        <v>2</v>
      </c>
      <c r="L135" s="174">
        <v>1989</v>
      </c>
      <c r="M135" s="21">
        <v>1</v>
      </c>
      <c r="N135" s="185">
        <v>0</v>
      </c>
      <c r="O135" s="47"/>
      <c r="P135" s="47"/>
    </row>
    <row r="136" spans="1:16" ht="13.75" customHeight="1" x14ac:dyDescent="0.15">
      <c r="A136" s="107" t="s">
        <v>160</v>
      </c>
      <c r="B136" s="99"/>
      <c r="C136" s="99"/>
      <c r="D136" s="99"/>
      <c r="E136" s="99"/>
      <c r="F136" s="99"/>
      <c r="G136" s="99"/>
      <c r="H136" s="99"/>
      <c r="I136" s="99"/>
      <c r="J136" s="110"/>
      <c r="K136" s="208">
        <v>2</v>
      </c>
      <c r="L136" s="102">
        <v>1990</v>
      </c>
      <c r="M136" s="186">
        <v>1</v>
      </c>
      <c r="N136" s="207">
        <v>0.238095238095238</v>
      </c>
      <c r="O136" s="209"/>
      <c r="P136" s="190"/>
    </row>
    <row r="137" spans="1:16" ht="13.75" customHeight="1" x14ac:dyDescent="0.15">
      <c r="A137" s="19" t="s">
        <v>152</v>
      </c>
      <c r="B137" s="173"/>
      <c r="C137" s="173"/>
      <c r="D137" s="173"/>
      <c r="E137" s="173"/>
      <c r="F137" s="173"/>
      <c r="G137" s="173"/>
      <c r="H137" s="173"/>
      <c r="I137" s="173"/>
      <c r="J137" s="24"/>
      <c r="K137" s="23">
        <v>5</v>
      </c>
      <c r="L137" s="174">
        <v>1999</v>
      </c>
      <c r="M137" s="21">
        <v>0</v>
      </c>
      <c r="N137" s="210">
        <v>0</v>
      </c>
      <c r="O137" s="47"/>
      <c r="P137" s="47"/>
    </row>
    <row r="138" spans="1:16" ht="13.75" customHeight="1" x14ac:dyDescent="0.15">
      <c r="A138" s="107" t="s">
        <v>402</v>
      </c>
      <c r="B138" s="99"/>
      <c r="C138" s="99"/>
      <c r="D138" s="99"/>
      <c r="E138" s="99"/>
      <c r="F138" s="99"/>
      <c r="G138" s="99"/>
      <c r="H138" s="99"/>
      <c r="I138" s="99"/>
      <c r="J138" s="110"/>
      <c r="K138" s="101">
        <v>2</v>
      </c>
      <c r="L138" s="102">
        <v>2009</v>
      </c>
      <c r="M138" s="109"/>
      <c r="N138" s="109"/>
      <c r="O138" s="188"/>
      <c r="P138" s="47"/>
    </row>
    <row r="139" spans="1:16" ht="13.75" customHeight="1" x14ac:dyDescent="0.15">
      <c r="A139" s="12"/>
      <c r="B139" s="173"/>
      <c r="C139" s="173"/>
      <c r="D139" s="173"/>
      <c r="E139" s="173"/>
      <c r="F139" s="173"/>
      <c r="G139" s="173"/>
      <c r="H139" s="173"/>
      <c r="I139" s="173"/>
      <c r="J139" s="24"/>
      <c r="K139" s="28"/>
      <c r="L139" s="173"/>
      <c r="M139" s="12"/>
      <c r="N139" s="12"/>
      <c r="O139" s="188"/>
      <c r="P139" s="47"/>
    </row>
    <row r="140" spans="1:16" ht="13.75" customHeight="1" x14ac:dyDescent="0.15">
      <c r="A140" s="113" t="s">
        <v>161</v>
      </c>
      <c r="B140" s="114">
        <f t="shared" ref="B140:J140" si="0">SUM(B2:B139)</f>
        <v>3411</v>
      </c>
      <c r="C140" s="114">
        <f t="shared" si="0"/>
        <v>2050</v>
      </c>
      <c r="D140" s="114">
        <f t="shared" si="0"/>
        <v>56621</v>
      </c>
      <c r="E140" s="114">
        <f t="shared" si="0"/>
        <v>985</v>
      </c>
      <c r="F140" s="114">
        <f t="shared" si="0"/>
        <v>1394</v>
      </c>
      <c r="G140" s="114">
        <f t="shared" si="0"/>
        <v>10353</v>
      </c>
      <c r="H140" s="114">
        <f t="shared" si="0"/>
        <v>3681</v>
      </c>
      <c r="I140" s="114">
        <f t="shared" si="0"/>
        <v>1033</v>
      </c>
      <c r="J140" s="115">
        <f t="shared" si="0"/>
        <v>79528</v>
      </c>
      <c r="K140" s="116">
        <v>55106</v>
      </c>
      <c r="L140" s="114">
        <v>2008</v>
      </c>
      <c r="M140" s="192"/>
      <c r="N140" s="191">
        <v>27588.2</v>
      </c>
      <c r="O140" s="188"/>
      <c r="P140" s="47"/>
    </row>
    <row r="141" spans="1:16" ht="13.75" customHeight="1" x14ac:dyDescent="0.15">
      <c r="A141" s="12"/>
      <c r="B141" s="173"/>
      <c r="C141" s="173"/>
      <c r="D141" s="173"/>
      <c r="E141" s="173"/>
      <c r="F141" s="173"/>
      <c r="G141" s="173"/>
      <c r="H141" s="173"/>
      <c r="I141" s="173"/>
      <c r="J141" s="24"/>
      <c r="K141" s="28"/>
      <c r="L141" s="173"/>
      <c r="M141" s="12"/>
      <c r="N141" s="12"/>
      <c r="O141" s="188"/>
      <c r="P141" s="47"/>
    </row>
    <row r="142" spans="1:16" ht="13.75" customHeight="1" x14ac:dyDescent="0.15">
      <c r="A142" s="117" t="s">
        <v>162</v>
      </c>
      <c r="B142" s="114">
        <f t="shared" ref="B142:J142" si="1">COUNT(B2:B128)</f>
        <v>23</v>
      </c>
      <c r="C142" s="114">
        <f t="shared" si="1"/>
        <v>54</v>
      </c>
      <c r="D142" s="114">
        <f t="shared" si="1"/>
        <v>26</v>
      </c>
      <c r="E142" s="114">
        <f t="shared" si="1"/>
        <v>19</v>
      </c>
      <c r="F142" s="114">
        <f t="shared" si="1"/>
        <v>26</v>
      </c>
      <c r="G142" s="114">
        <f t="shared" si="1"/>
        <v>39</v>
      </c>
      <c r="H142" s="114">
        <f t="shared" si="1"/>
        <v>31</v>
      </c>
      <c r="I142" s="114">
        <f t="shared" si="1"/>
        <v>22</v>
      </c>
      <c r="J142" s="115">
        <f t="shared" si="1"/>
        <v>61</v>
      </c>
      <c r="K142" s="116">
        <v>68</v>
      </c>
      <c r="L142" s="114">
        <v>1991</v>
      </c>
      <c r="M142" s="192"/>
      <c r="N142" s="191">
        <v>60.2</v>
      </c>
      <c r="O142" s="188"/>
      <c r="P142" s="47"/>
    </row>
    <row r="143" spans="1:16" ht="13.75" customHeight="1" x14ac:dyDescent="0.15">
      <c r="A143" s="12"/>
      <c r="B143" s="173"/>
      <c r="C143" s="173"/>
      <c r="D143" s="173"/>
      <c r="E143" s="173"/>
      <c r="F143" s="173"/>
      <c r="G143" s="173"/>
      <c r="H143" s="173"/>
      <c r="I143" s="173"/>
      <c r="J143" s="24"/>
      <c r="K143" s="28"/>
      <c r="L143" s="173"/>
      <c r="M143" s="12"/>
      <c r="N143" s="12"/>
      <c r="O143" s="188"/>
      <c r="P143" s="47"/>
    </row>
    <row r="144" spans="1:16" ht="13.75" customHeight="1" x14ac:dyDescent="0.15">
      <c r="A144" s="119" t="s">
        <v>405</v>
      </c>
      <c r="B144" s="123">
        <v>3</v>
      </c>
      <c r="C144" s="123">
        <v>3</v>
      </c>
      <c r="D144" s="123">
        <v>3</v>
      </c>
      <c r="E144" s="123">
        <v>2</v>
      </c>
      <c r="F144" s="123">
        <v>2</v>
      </c>
      <c r="G144" s="123">
        <v>1</v>
      </c>
      <c r="H144" s="123">
        <v>3</v>
      </c>
      <c r="I144" s="120"/>
      <c r="J144" s="121">
        <f>SUM(B144:I144)</f>
        <v>17</v>
      </c>
      <c r="K144" s="122">
        <v>24</v>
      </c>
      <c r="L144" s="123">
        <v>1990</v>
      </c>
      <c r="M144" s="193"/>
      <c r="N144" s="193"/>
      <c r="O144" s="188"/>
      <c r="P144" s="47"/>
    </row>
    <row r="145" spans="1:16" ht="13.75" customHeight="1" x14ac:dyDescent="0.15">
      <c r="A145" s="166" t="s">
        <v>164</v>
      </c>
      <c r="B145" s="167" t="s">
        <v>456</v>
      </c>
      <c r="C145" s="167" t="s">
        <v>456</v>
      </c>
      <c r="D145" s="174">
        <v>1</v>
      </c>
      <c r="E145" s="174">
        <v>1</v>
      </c>
      <c r="F145" s="174">
        <v>1</v>
      </c>
      <c r="G145" s="174">
        <v>1</v>
      </c>
      <c r="H145" s="174">
        <v>1</v>
      </c>
      <c r="I145" s="173"/>
      <c r="J145" s="29" t="s">
        <v>171</v>
      </c>
      <c r="K145" s="28"/>
      <c r="L145" s="173"/>
      <c r="M145" s="12"/>
      <c r="N145" s="12"/>
      <c r="O145" s="188"/>
      <c r="P145" s="47"/>
    </row>
    <row r="146" spans="1:16" ht="13.75" customHeight="1" x14ac:dyDescent="0.15">
      <c r="A146" s="119" t="s">
        <v>178</v>
      </c>
      <c r="B146" s="123">
        <v>0.5</v>
      </c>
      <c r="C146" s="123">
        <v>5</v>
      </c>
      <c r="D146" s="123">
        <v>1.5</v>
      </c>
      <c r="E146" s="123">
        <v>2</v>
      </c>
      <c r="F146" s="123">
        <v>4.5</v>
      </c>
      <c r="G146" s="123">
        <v>8.5</v>
      </c>
      <c r="H146" s="123">
        <v>2</v>
      </c>
      <c r="I146" s="120"/>
      <c r="J146" s="121">
        <f>SUM(B146:H146)</f>
        <v>24</v>
      </c>
      <c r="K146" s="122">
        <v>46</v>
      </c>
      <c r="L146" s="123">
        <v>1990</v>
      </c>
      <c r="M146" s="193"/>
      <c r="N146" s="193"/>
      <c r="O146" s="188"/>
      <c r="P146" s="47"/>
    </row>
    <row r="147" spans="1:16" ht="13.75" customHeight="1" x14ac:dyDescent="0.15">
      <c r="A147" s="166" t="s">
        <v>179</v>
      </c>
      <c r="B147" s="174">
        <v>5</v>
      </c>
      <c r="C147" s="174">
        <v>5</v>
      </c>
      <c r="D147" s="174">
        <v>5</v>
      </c>
      <c r="E147" s="174">
        <v>4.5</v>
      </c>
      <c r="F147" s="174">
        <v>3</v>
      </c>
      <c r="G147" s="174">
        <v>2</v>
      </c>
      <c r="H147" s="174">
        <v>8</v>
      </c>
      <c r="I147" s="173"/>
      <c r="J147" s="26">
        <f>SUM(B147:H147)</f>
        <v>32.5</v>
      </c>
      <c r="K147" s="23">
        <v>30</v>
      </c>
      <c r="L147" s="174">
        <v>1991</v>
      </c>
      <c r="M147" s="12"/>
      <c r="N147" s="12"/>
      <c r="O147" s="194"/>
      <c r="P147" s="47"/>
    </row>
    <row r="148" spans="1:16" ht="13.75" customHeight="1" x14ac:dyDescent="0.15">
      <c r="A148" s="119" t="s">
        <v>406</v>
      </c>
      <c r="B148" s="123">
        <v>1</v>
      </c>
      <c r="C148" s="123">
        <v>14</v>
      </c>
      <c r="D148" s="123">
        <v>2</v>
      </c>
      <c r="E148" s="123">
        <v>6</v>
      </c>
      <c r="F148" s="123">
        <v>4.5</v>
      </c>
      <c r="G148" s="123">
        <v>8</v>
      </c>
      <c r="H148" s="123">
        <v>3</v>
      </c>
      <c r="I148" s="120"/>
      <c r="J148" s="121">
        <f>SUM(B148:H148)</f>
        <v>38.5</v>
      </c>
      <c r="K148" s="122">
        <v>93</v>
      </c>
      <c r="L148" s="123">
        <v>1990</v>
      </c>
      <c r="M148" s="193"/>
      <c r="N148" s="193"/>
      <c r="O148" s="195">
        <f>PRODUCT(J148*0.625)</f>
        <v>24.0625</v>
      </c>
      <c r="P148" s="172"/>
    </row>
    <row r="149" spans="1:16" ht="13.75" customHeight="1" x14ac:dyDescent="0.15">
      <c r="A149" s="166" t="s">
        <v>407</v>
      </c>
      <c r="B149" s="174">
        <v>160</v>
      </c>
      <c r="C149" s="174">
        <v>65</v>
      </c>
      <c r="D149" s="174">
        <v>140</v>
      </c>
      <c r="E149" s="174">
        <v>105</v>
      </c>
      <c r="F149" s="174">
        <v>85</v>
      </c>
      <c r="G149" s="174">
        <v>66</v>
      </c>
      <c r="H149" s="174">
        <v>135</v>
      </c>
      <c r="I149" s="173"/>
      <c r="J149" s="26">
        <f>SUM(B149:H149)</f>
        <v>756</v>
      </c>
      <c r="K149" s="23">
        <v>787</v>
      </c>
      <c r="L149" s="174">
        <v>1992</v>
      </c>
      <c r="M149" s="12"/>
      <c r="N149" s="12"/>
      <c r="O149" s="180">
        <f>PRODUCT(J149*0.625)</f>
        <v>472.5</v>
      </c>
      <c r="P149" s="47"/>
    </row>
    <row r="150" spans="1:16" ht="13.75" customHeight="1" x14ac:dyDescent="0.15">
      <c r="A150" s="119" t="s">
        <v>408</v>
      </c>
      <c r="B150" s="120"/>
      <c r="C150" s="120"/>
      <c r="D150" s="120"/>
      <c r="E150" s="120"/>
      <c r="F150" s="120"/>
      <c r="G150" s="120"/>
      <c r="H150" s="120"/>
      <c r="I150" s="123">
        <v>14</v>
      </c>
      <c r="J150" s="121">
        <v>14</v>
      </c>
      <c r="K150" s="122">
        <v>19</v>
      </c>
      <c r="L150" s="123">
        <v>1990</v>
      </c>
      <c r="M150" s="193"/>
      <c r="N150" s="193"/>
      <c r="O150" s="188"/>
      <c r="P150" s="47"/>
    </row>
    <row r="151" spans="1:16" ht="13.75" customHeight="1" x14ac:dyDescent="0.15">
      <c r="A151" s="166" t="s">
        <v>183</v>
      </c>
      <c r="B151" s="173"/>
      <c r="C151" s="173"/>
      <c r="D151" s="173"/>
      <c r="E151" s="173"/>
      <c r="F151" s="173"/>
      <c r="G151" s="174">
        <v>1</v>
      </c>
      <c r="H151" s="174">
        <v>1</v>
      </c>
      <c r="I151" s="173"/>
      <c r="J151" s="26">
        <f>SUM(B151:H151)</f>
        <v>2</v>
      </c>
      <c r="K151" s="23">
        <v>7</v>
      </c>
      <c r="L151" s="174">
        <v>1995</v>
      </c>
      <c r="M151" s="12"/>
      <c r="N151" s="12"/>
      <c r="O151" s="194"/>
      <c r="P151" s="47"/>
    </row>
    <row r="152" spans="1:16" ht="13.75" customHeight="1" x14ac:dyDescent="0.15">
      <c r="A152" s="119" t="s">
        <v>409</v>
      </c>
      <c r="B152" s="120"/>
      <c r="C152" s="120"/>
      <c r="D152" s="120"/>
      <c r="E152" s="120"/>
      <c r="F152" s="120"/>
      <c r="G152" s="123">
        <v>33</v>
      </c>
      <c r="H152" s="123">
        <v>15</v>
      </c>
      <c r="I152" s="120"/>
      <c r="J152" s="121">
        <f>SUM(B152:H152)</f>
        <v>48</v>
      </c>
      <c r="K152" s="122">
        <v>147</v>
      </c>
      <c r="L152" s="123">
        <v>1992</v>
      </c>
      <c r="M152" s="193"/>
      <c r="N152" s="193"/>
      <c r="O152" s="195">
        <f>PRODUCT(J152*0.625)</f>
        <v>30</v>
      </c>
      <c r="P152" s="172"/>
    </row>
    <row r="153" spans="1:16" ht="13.75" customHeight="1" x14ac:dyDescent="0.15">
      <c r="A153" s="166" t="s">
        <v>185</v>
      </c>
      <c r="B153" s="173"/>
      <c r="C153" s="173"/>
      <c r="D153" s="173"/>
      <c r="E153" s="173"/>
      <c r="F153" s="173"/>
      <c r="G153" s="173"/>
      <c r="H153" s="173"/>
      <c r="I153" s="173"/>
      <c r="J153" s="29" t="s">
        <v>234</v>
      </c>
      <c r="K153" s="28"/>
      <c r="L153" s="173"/>
      <c r="M153" s="12"/>
      <c r="N153" s="12"/>
      <c r="O153" s="196"/>
      <c r="P153" s="47"/>
    </row>
    <row r="154" spans="1:16" ht="13.75" customHeight="1" x14ac:dyDescent="0.15">
      <c r="A154" s="119" t="s">
        <v>247</v>
      </c>
      <c r="B154" s="120"/>
      <c r="C154" s="120"/>
      <c r="D154" s="120"/>
      <c r="E154" s="120"/>
      <c r="F154" s="120"/>
      <c r="G154" s="120"/>
      <c r="H154" s="120"/>
      <c r="I154" s="120"/>
      <c r="J154" s="121">
        <v>700</v>
      </c>
      <c r="K154" s="131"/>
      <c r="L154" s="120"/>
      <c r="M154" s="193"/>
      <c r="N154" s="193"/>
      <c r="O154" s="188"/>
      <c r="P154" s="47"/>
    </row>
    <row r="155" spans="1:16" ht="13.75" customHeight="1" x14ac:dyDescent="0.15">
      <c r="A155" s="166" t="s">
        <v>248</v>
      </c>
      <c r="B155" s="173"/>
      <c r="C155" s="173"/>
      <c r="D155" s="173"/>
      <c r="E155" s="173"/>
      <c r="F155" s="173"/>
      <c r="G155" s="173"/>
      <c r="H155" s="173"/>
      <c r="I155" s="173"/>
      <c r="J155" s="26">
        <v>1730</v>
      </c>
      <c r="K155" s="28"/>
      <c r="L155" s="173"/>
      <c r="M155" s="12"/>
      <c r="N155" s="12"/>
      <c r="O155" s="188"/>
      <c r="P155" s="47"/>
    </row>
    <row r="156" spans="1:16" ht="13.75" customHeight="1" x14ac:dyDescent="0.15">
      <c r="A156" s="119" t="s">
        <v>249</v>
      </c>
      <c r="B156" s="120"/>
      <c r="C156" s="120"/>
      <c r="D156" s="120"/>
      <c r="E156" s="120"/>
      <c r="F156" s="120"/>
      <c r="G156" s="120"/>
      <c r="H156" s="120"/>
      <c r="I156" s="120"/>
      <c r="J156" s="121">
        <v>-9</v>
      </c>
      <c r="K156" s="131"/>
      <c r="L156" s="120"/>
      <c r="M156" s="193"/>
      <c r="N156" s="193"/>
      <c r="O156" s="188"/>
      <c r="P156" s="47"/>
    </row>
    <row r="157" spans="1:16" ht="13.75" customHeight="1" x14ac:dyDescent="0.15">
      <c r="A157" s="166" t="s">
        <v>250</v>
      </c>
      <c r="B157" s="173"/>
      <c r="C157" s="173"/>
      <c r="D157" s="173"/>
      <c r="E157" s="173"/>
      <c r="F157" s="173"/>
      <c r="G157" s="173"/>
      <c r="H157" s="173"/>
      <c r="I157" s="173"/>
      <c r="J157" s="26">
        <v>-6</v>
      </c>
      <c r="K157" s="28"/>
      <c r="L157" s="173"/>
      <c r="M157" s="12"/>
      <c r="N157" s="12"/>
      <c r="O157" s="188"/>
      <c r="P157" s="47"/>
    </row>
    <row r="158" spans="1:16" ht="13.75" customHeight="1" x14ac:dyDescent="0.15">
      <c r="A158" s="119" t="s">
        <v>251</v>
      </c>
      <c r="B158" s="120"/>
      <c r="C158" s="120"/>
      <c r="D158" s="120"/>
      <c r="E158" s="120"/>
      <c r="F158" s="120"/>
      <c r="G158" s="120"/>
      <c r="H158" s="120"/>
      <c r="I158" s="120"/>
      <c r="J158" s="121">
        <f>J146+J147+J151</f>
        <v>58.5</v>
      </c>
      <c r="K158" s="122">
        <v>68</v>
      </c>
      <c r="L158" s="123">
        <v>2003</v>
      </c>
      <c r="M158" s="193"/>
      <c r="N158" s="193"/>
      <c r="O158" s="188"/>
      <c r="P158" s="47"/>
    </row>
    <row r="159" spans="1:16" ht="13.75" customHeight="1" x14ac:dyDescent="0.15">
      <c r="A159" s="166" t="s">
        <v>410</v>
      </c>
      <c r="B159" s="173"/>
      <c r="C159" s="173"/>
      <c r="D159" s="173"/>
      <c r="E159" s="173"/>
      <c r="F159" s="173"/>
      <c r="G159" s="173"/>
      <c r="H159" s="173"/>
      <c r="I159" s="173"/>
      <c r="J159" s="26">
        <f>J148+J149+J152</f>
        <v>842.5</v>
      </c>
      <c r="K159" s="23">
        <v>846</v>
      </c>
      <c r="L159" s="174">
        <v>1992</v>
      </c>
      <c r="M159" s="12"/>
      <c r="N159" s="12"/>
      <c r="O159" s="188"/>
      <c r="P159" s="47"/>
    </row>
    <row r="160" spans="1:16" ht="13.75" customHeight="1" x14ac:dyDescent="0.15">
      <c r="A160" s="133" t="s">
        <v>253</v>
      </c>
      <c r="B160" s="165" t="s">
        <v>296</v>
      </c>
      <c r="C160" s="134"/>
      <c r="D160" s="134"/>
      <c r="E160" s="134"/>
      <c r="F160" s="134"/>
      <c r="G160" s="134"/>
      <c r="H160" s="134"/>
      <c r="I160" s="134"/>
      <c r="J160" s="134"/>
      <c r="K160" s="134"/>
      <c r="L160" s="134"/>
      <c r="M160" s="134"/>
      <c r="N160" s="134"/>
      <c r="O160" s="172"/>
      <c r="P160" s="47"/>
    </row>
    <row r="161" spans="1:16" ht="13.75" customHeight="1" x14ac:dyDescent="0.15">
      <c r="A161" s="199"/>
      <c r="B161" s="199"/>
      <c r="C161" s="199"/>
      <c r="D161" s="199"/>
      <c r="E161" s="199"/>
      <c r="F161" s="199"/>
      <c r="G161" s="199"/>
      <c r="H161" s="199"/>
      <c r="I161" s="199"/>
      <c r="J161" s="199"/>
      <c r="K161" s="199"/>
      <c r="L161" s="199"/>
      <c r="M161" s="199"/>
      <c r="N161" s="199"/>
      <c r="O161" s="47"/>
      <c r="P161" s="47"/>
    </row>
    <row r="162" spans="1:16" ht="13.75" customHeight="1" x14ac:dyDescent="0.15">
      <c r="A162" s="142" t="s">
        <v>428</v>
      </c>
      <c r="B162" s="143" t="s">
        <v>483</v>
      </c>
      <c r="C162" s="144"/>
      <c r="D162" s="144"/>
      <c r="E162" s="144"/>
      <c r="F162" s="144"/>
      <c r="G162" s="144"/>
      <c r="H162" s="144"/>
      <c r="I162" s="144"/>
      <c r="J162" s="144"/>
      <c r="K162" s="144"/>
      <c r="L162" s="144"/>
      <c r="M162" s="144"/>
      <c r="N162" s="144"/>
      <c r="O162" s="172"/>
      <c r="P162" s="47"/>
    </row>
    <row r="163" spans="1:16" ht="13.75" customHeight="1" x14ac:dyDescent="0.15">
      <c r="A163" s="200" t="s">
        <v>439</v>
      </c>
      <c r="B163" s="201" t="s">
        <v>484</v>
      </c>
      <c r="C163" s="199"/>
      <c r="D163" s="199"/>
      <c r="E163" s="199"/>
      <c r="F163" s="199"/>
      <c r="G163" s="199"/>
      <c r="H163" s="199"/>
      <c r="I163" s="199"/>
      <c r="J163" s="199"/>
      <c r="K163" s="199"/>
      <c r="L163" s="199"/>
      <c r="M163" s="199"/>
      <c r="N163" s="199"/>
      <c r="O163" s="47"/>
      <c r="P163" s="47"/>
    </row>
    <row r="164" spans="1:16" ht="13.75" customHeight="1" x14ac:dyDescent="0.15">
      <c r="A164" s="142" t="s">
        <v>440</v>
      </c>
      <c r="B164" s="143" t="s">
        <v>485</v>
      </c>
      <c r="C164" s="144"/>
      <c r="D164" s="144"/>
      <c r="E164" s="144"/>
      <c r="F164" s="144"/>
      <c r="G164" s="144"/>
      <c r="H164" s="144"/>
      <c r="I164" s="144"/>
      <c r="J164" s="144"/>
      <c r="K164" s="144"/>
      <c r="L164" s="144"/>
      <c r="M164" s="144"/>
      <c r="N164" s="144"/>
      <c r="O164" s="172"/>
      <c r="P164" s="47"/>
    </row>
    <row r="165" spans="1:16" ht="13.75" customHeight="1" x14ac:dyDescent="0.15">
      <c r="A165" s="200" t="s">
        <v>442</v>
      </c>
      <c r="B165" s="201" t="s">
        <v>486</v>
      </c>
      <c r="C165" s="199"/>
      <c r="D165" s="199"/>
      <c r="E165" s="199"/>
      <c r="F165" s="199"/>
      <c r="G165" s="199"/>
      <c r="H165" s="199"/>
      <c r="I165" s="199"/>
      <c r="J165" s="199"/>
      <c r="K165" s="199"/>
      <c r="L165" s="199"/>
      <c r="M165" s="199"/>
      <c r="N165" s="199"/>
      <c r="O165" s="47"/>
      <c r="P165" s="47"/>
    </row>
    <row r="166" spans="1:16" ht="13.75" customHeight="1" x14ac:dyDescent="0.15">
      <c r="A166" s="142" t="s">
        <v>443</v>
      </c>
      <c r="B166" s="143" t="s">
        <v>487</v>
      </c>
      <c r="C166" s="144"/>
      <c r="D166" s="144"/>
      <c r="E166" s="144"/>
      <c r="F166" s="144"/>
      <c r="G166" s="144"/>
      <c r="H166" s="144"/>
      <c r="I166" s="144"/>
      <c r="J166" s="144"/>
      <c r="K166" s="144"/>
      <c r="L166" s="144"/>
      <c r="M166" s="144"/>
      <c r="N166" s="144"/>
      <c r="O166" s="172"/>
      <c r="P166" s="47"/>
    </row>
    <row r="167" spans="1:16" ht="13.75" customHeight="1" x14ac:dyDescent="0.15">
      <c r="A167" s="200" t="s">
        <v>445</v>
      </c>
      <c r="B167" s="201" t="s">
        <v>461</v>
      </c>
      <c r="C167" s="199"/>
      <c r="D167" s="199"/>
      <c r="E167" s="199"/>
      <c r="F167" s="199"/>
      <c r="G167" s="199"/>
      <c r="H167" s="199"/>
      <c r="I167" s="199"/>
      <c r="J167" s="199"/>
      <c r="K167" s="199"/>
      <c r="L167" s="199"/>
      <c r="M167" s="199"/>
      <c r="N167" s="199"/>
      <c r="O167" s="47"/>
      <c r="P167" s="47"/>
    </row>
    <row r="168" spans="1:16" ht="13.75" customHeight="1" x14ac:dyDescent="0.15">
      <c r="A168" s="142" t="s">
        <v>449</v>
      </c>
      <c r="B168" s="143" t="s">
        <v>462</v>
      </c>
      <c r="C168" s="144"/>
      <c r="D168" s="144"/>
      <c r="E168" s="144"/>
      <c r="F168" s="144"/>
      <c r="G168" s="144"/>
      <c r="H168" s="144"/>
      <c r="I168" s="144"/>
      <c r="J168" s="144"/>
      <c r="K168" s="144"/>
      <c r="L168" s="144"/>
      <c r="M168" s="144"/>
      <c r="N168" s="144"/>
      <c r="O168" s="172"/>
      <c r="P168" s="47"/>
    </row>
    <row r="169" spans="1:16" ht="13.75" customHeight="1" x14ac:dyDescent="0.15">
      <c r="A169" s="202" t="s">
        <v>417</v>
      </c>
      <c r="B169" s="203" t="s">
        <v>488</v>
      </c>
      <c r="C169" s="56"/>
      <c r="D169" s="56"/>
      <c r="E169" s="56"/>
      <c r="F169" s="56"/>
      <c r="G169" s="56"/>
      <c r="H169" s="56"/>
      <c r="I169" s="56"/>
      <c r="J169" s="56"/>
      <c r="K169" s="56"/>
      <c r="L169" s="56"/>
      <c r="M169" s="56"/>
      <c r="N169" s="56"/>
      <c r="O169" s="47"/>
      <c r="P169" s="47"/>
    </row>
  </sheetData>
  <pageMargins left="0.75" right="0.75" top="1" bottom="1" header="0.5" footer="0.5"/>
  <pageSetup orientation="portrait"/>
  <headerFooter>
    <oddHeader>&amp;L&amp;"Arial,Regular"&amp;10&amp;K0000002010 totals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68"/>
  <sheetViews>
    <sheetView showGridLines="0" workbookViewId="0"/>
  </sheetViews>
  <sheetFormatPr baseColWidth="10" defaultColWidth="8.83203125" defaultRowHeight="13" customHeight="1" x14ac:dyDescent="0.15"/>
  <cols>
    <col min="1" max="1" width="32.6640625" style="5" customWidth="1"/>
    <col min="2" max="3" width="6.83203125" style="5" customWidth="1"/>
    <col min="4" max="4" width="6.6640625" style="5" customWidth="1"/>
    <col min="5" max="5" width="6.83203125" style="5" customWidth="1"/>
    <col min="6" max="6" width="6.6640625" style="5" customWidth="1"/>
    <col min="7" max="7" width="6.83203125" style="5" customWidth="1"/>
    <col min="8" max="8" width="6.6640625" style="5" customWidth="1"/>
    <col min="9" max="9" width="6.83203125" style="5" customWidth="1"/>
    <col min="10" max="10" width="10" style="5" customWidth="1"/>
    <col min="11" max="11" width="6.83203125" style="5" customWidth="1"/>
    <col min="12" max="12" width="18.1640625" style="5" customWidth="1"/>
    <col min="13" max="13" width="15.1640625" style="5" customWidth="1"/>
    <col min="14" max="14" width="11.83203125" style="5" customWidth="1"/>
    <col min="15" max="15" width="6.6640625" style="5" customWidth="1"/>
    <col min="16" max="17" width="8.83203125" style="5" customWidth="1"/>
    <col min="18" max="16384" width="8.83203125" style="5"/>
  </cols>
  <sheetData>
    <row r="1" spans="1:16" ht="13.75" customHeight="1" x14ac:dyDescent="0.15">
      <c r="A1" s="66" t="s">
        <v>490</v>
      </c>
      <c r="B1" s="67" t="s">
        <v>428</v>
      </c>
      <c r="C1" s="67" t="s">
        <v>429</v>
      </c>
      <c r="D1" s="67" t="s">
        <v>430</v>
      </c>
      <c r="E1" s="67" t="s">
        <v>431</v>
      </c>
      <c r="F1" s="67" t="s">
        <v>432</v>
      </c>
      <c r="G1" s="67" t="s">
        <v>421</v>
      </c>
      <c r="H1" s="67" t="s">
        <v>363</v>
      </c>
      <c r="I1" s="67" t="s">
        <v>364</v>
      </c>
      <c r="J1" s="29" t="s">
        <v>365</v>
      </c>
      <c r="K1" s="179" t="s">
        <v>366</v>
      </c>
      <c r="L1" s="167" t="s">
        <v>491</v>
      </c>
      <c r="M1" s="167" t="s">
        <v>492</v>
      </c>
      <c r="N1" s="167" t="s">
        <v>493</v>
      </c>
      <c r="O1" s="71" t="s">
        <v>370</v>
      </c>
      <c r="P1" s="16"/>
    </row>
    <row r="2" spans="1:16" ht="13.75" customHeight="1" x14ac:dyDescent="0.15">
      <c r="A2" s="72" t="s">
        <v>39</v>
      </c>
      <c r="B2" s="73"/>
      <c r="C2" s="73"/>
      <c r="D2" s="73"/>
      <c r="E2" s="73"/>
      <c r="F2" s="73"/>
      <c r="G2" s="73"/>
      <c r="H2" s="73"/>
      <c r="I2" s="73"/>
      <c r="J2" s="162"/>
      <c r="K2" s="75">
        <v>1</v>
      </c>
      <c r="L2" s="76" t="s">
        <v>371</v>
      </c>
      <c r="M2" s="88">
        <v>2</v>
      </c>
      <c r="N2" s="88">
        <v>0.1</v>
      </c>
      <c r="O2" s="38"/>
      <c r="P2" s="16"/>
    </row>
    <row r="3" spans="1:16" ht="13.75" customHeight="1" x14ac:dyDescent="0.15">
      <c r="A3" s="79" t="s">
        <v>40</v>
      </c>
      <c r="B3" s="80"/>
      <c r="C3" s="80"/>
      <c r="D3" s="80"/>
      <c r="E3" s="80"/>
      <c r="F3" s="80"/>
      <c r="G3" s="80"/>
      <c r="H3" s="80"/>
      <c r="I3" s="80"/>
      <c r="J3" s="24"/>
      <c r="K3" s="23">
        <v>1</v>
      </c>
      <c r="L3" s="174">
        <v>1987</v>
      </c>
      <c r="M3" s="174">
        <v>1</v>
      </c>
      <c r="N3" s="174">
        <v>0</v>
      </c>
      <c r="O3" s="38"/>
      <c r="P3" s="16"/>
    </row>
    <row r="4" spans="1:16" ht="13.75" customHeight="1" x14ac:dyDescent="0.15">
      <c r="A4" s="72" t="s">
        <v>42</v>
      </c>
      <c r="B4" s="73"/>
      <c r="C4" s="88">
        <v>1</v>
      </c>
      <c r="D4" s="73"/>
      <c r="E4" s="73"/>
      <c r="F4" s="88">
        <v>1</v>
      </c>
      <c r="G4" s="73"/>
      <c r="H4" s="88">
        <v>1</v>
      </c>
      <c r="I4" s="73"/>
      <c r="J4" s="74">
        <f>SUM(B4:I4)</f>
        <v>3</v>
      </c>
      <c r="K4" s="75">
        <v>16</v>
      </c>
      <c r="L4" s="76" t="s">
        <v>372</v>
      </c>
      <c r="M4" s="88">
        <v>26</v>
      </c>
      <c r="N4" s="88">
        <v>7.3</v>
      </c>
      <c r="O4" s="38"/>
      <c r="P4" s="16"/>
    </row>
    <row r="5" spans="1:16" ht="13.75" customHeight="1" x14ac:dyDescent="0.15">
      <c r="A5" s="79" t="s">
        <v>41</v>
      </c>
      <c r="B5" s="80"/>
      <c r="C5" s="80"/>
      <c r="D5" s="80"/>
      <c r="E5" s="80"/>
      <c r="F5" s="80"/>
      <c r="G5" s="80"/>
      <c r="H5" s="80"/>
      <c r="I5" s="80"/>
      <c r="J5" s="24"/>
      <c r="K5" s="179" t="s">
        <v>12</v>
      </c>
      <c r="L5" s="173"/>
      <c r="M5" s="173"/>
      <c r="N5" s="174">
        <v>0</v>
      </c>
      <c r="O5" s="38"/>
      <c r="P5" s="16"/>
    </row>
    <row r="6" spans="1:16" ht="13.75" customHeight="1" x14ac:dyDescent="0.15">
      <c r="A6" s="72" t="s">
        <v>17</v>
      </c>
      <c r="B6" s="73"/>
      <c r="C6" s="73"/>
      <c r="D6" s="73"/>
      <c r="E6" s="73"/>
      <c r="F6" s="73"/>
      <c r="G6" s="73"/>
      <c r="H6" s="73"/>
      <c r="I6" s="73"/>
      <c r="J6" s="162"/>
      <c r="K6" s="75">
        <v>7</v>
      </c>
      <c r="L6" s="88">
        <v>1999</v>
      </c>
      <c r="M6" s="88">
        <v>2</v>
      </c>
      <c r="N6" s="88">
        <v>0.7</v>
      </c>
      <c r="O6" s="38"/>
      <c r="P6" s="16"/>
    </row>
    <row r="7" spans="1:16" ht="13.75" customHeight="1" x14ac:dyDescent="0.15">
      <c r="A7" s="79" t="s">
        <v>16</v>
      </c>
      <c r="B7" s="80"/>
      <c r="C7" s="80"/>
      <c r="D7" s="80"/>
      <c r="E7" s="80"/>
      <c r="F7" s="80"/>
      <c r="G7" s="80"/>
      <c r="H7" s="80"/>
      <c r="I7" s="80"/>
      <c r="J7" s="24"/>
      <c r="K7" s="23">
        <v>4</v>
      </c>
      <c r="L7" s="167" t="s">
        <v>373</v>
      </c>
      <c r="M7" s="174">
        <v>6</v>
      </c>
      <c r="N7" s="174">
        <v>0.8</v>
      </c>
      <c r="O7" s="38"/>
      <c r="P7" s="16"/>
    </row>
    <row r="8" spans="1:16" ht="13.75" customHeight="1" x14ac:dyDescent="0.15">
      <c r="A8" s="72" t="s">
        <v>374</v>
      </c>
      <c r="B8" s="73"/>
      <c r="C8" s="73"/>
      <c r="D8" s="73"/>
      <c r="E8" s="73"/>
      <c r="F8" s="73"/>
      <c r="G8" s="73"/>
      <c r="H8" s="73"/>
      <c r="I8" s="73"/>
      <c r="J8" s="162"/>
      <c r="K8" s="75">
        <v>1</v>
      </c>
      <c r="L8" s="88">
        <v>2001</v>
      </c>
      <c r="M8" s="88">
        <v>2</v>
      </c>
      <c r="N8" s="88">
        <v>0.1</v>
      </c>
      <c r="O8" s="38"/>
      <c r="P8" s="16"/>
    </row>
    <row r="9" spans="1:16" ht="13.75" customHeight="1" x14ac:dyDescent="0.15">
      <c r="A9" s="79" t="s">
        <v>11</v>
      </c>
      <c r="B9" s="80"/>
      <c r="C9" s="80"/>
      <c r="D9" s="80"/>
      <c r="E9" s="80"/>
      <c r="F9" s="80"/>
      <c r="G9" s="80"/>
      <c r="H9" s="80"/>
      <c r="I9" s="80"/>
      <c r="J9" s="24"/>
      <c r="K9" s="23">
        <v>3</v>
      </c>
      <c r="L9" s="174">
        <v>2002</v>
      </c>
      <c r="M9" s="174">
        <v>4</v>
      </c>
      <c r="N9" s="174">
        <v>0.3</v>
      </c>
      <c r="O9" s="38"/>
      <c r="P9" s="16"/>
    </row>
    <row r="10" spans="1:16" ht="13.75" customHeight="1" x14ac:dyDescent="0.15">
      <c r="A10" s="72" t="s">
        <v>15</v>
      </c>
      <c r="B10" s="88">
        <v>558</v>
      </c>
      <c r="C10" s="88">
        <v>477</v>
      </c>
      <c r="D10" s="88">
        <v>1</v>
      </c>
      <c r="E10" s="88">
        <v>13</v>
      </c>
      <c r="F10" s="88">
        <v>16</v>
      </c>
      <c r="G10" s="88">
        <v>2000</v>
      </c>
      <c r="H10" s="88">
        <v>1</v>
      </c>
      <c r="I10" s="88">
        <v>63</v>
      </c>
      <c r="J10" s="74">
        <f>SUM(B10:I10)</f>
        <v>3129</v>
      </c>
      <c r="K10" s="75">
        <v>3724</v>
      </c>
      <c r="L10" s="88">
        <v>2006</v>
      </c>
      <c r="M10" s="88">
        <v>27</v>
      </c>
      <c r="N10" s="88">
        <v>2286.9</v>
      </c>
      <c r="O10" s="38"/>
      <c r="P10" s="16"/>
    </row>
    <row r="11" spans="1:16" ht="13.75" customHeight="1" x14ac:dyDescent="0.15">
      <c r="A11" s="79" t="s">
        <v>14</v>
      </c>
      <c r="B11" s="80"/>
      <c r="C11" s="82">
        <v>1</v>
      </c>
      <c r="D11" s="80"/>
      <c r="E11" s="80"/>
      <c r="F11" s="80"/>
      <c r="G11" s="80"/>
      <c r="H11" s="80"/>
      <c r="I11" s="80"/>
      <c r="J11" s="26">
        <f>SUM(B11:I11)</f>
        <v>1</v>
      </c>
      <c r="K11" s="23">
        <v>4</v>
      </c>
      <c r="L11" s="174">
        <v>2006</v>
      </c>
      <c r="M11" s="174">
        <v>3</v>
      </c>
      <c r="N11" s="174">
        <v>0.3</v>
      </c>
      <c r="O11" s="38"/>
      <c r="P11" s="16"/>
    </row>
    <row r="12" spans="1:16" ht="13.75" customHeight="1" x14ac:dyDescent="0.15">
      <c r="A12" s="72" t="s">
        <v>22</v>
      </c>
      <c r="B12" s="73"/>
      <c r="C12" s="88">
        <v>1625</v>
      </c>
      <c r="D12" s="88">
        <v>112</v>
      </c>
      <c r="E12" s="73"/>
      <c r="F12" s="88">
        <v>3</v>
      </c>
      <c r="G12" s="88">
        <v>21</v>
      </c>
      <c r="H12" s="88">
        <v>25</v>
      </c>
      <c r="I12" s="88">
        <v>12</v>
      </c>
      <c r="J12" s="74">
        <f>SUM(B12:I12)</f>
        <v>1798</v>
      </c>
      <c r="K12" s="75">
        <v>15453</v>
      </c>
      <c r="L12" s="88">
        <v>1997</v>
      </c>
      <c r="M12" s="88">
        <v>36</v>
      </c>
      <c r="N12" s="88">
        <v>3592.1</v>
      </c>
      <c r="O12" s="38"/>
      <c r="P12" s="16"/>
    </row>
    <row r="13" spans="1:16" ht="13.75" customHeight="1" x14ac:dyDescent="0.15">
      <c r="A13" s="79" t="s">
        <v>21</v>
      </c>
      <c r="B13" s="80"/>
      <c r="C13" s="82">
        <v>72</v>
      </c>
      <c r="D13" s="80"/>
      <c r="E13" s="80"/>
      <c r="F13" s="82">
        <v>1</v>
      </c>
      <c r="G13" s="82">
        <v>8</v>
      </c>
      <c r="H13" s="82">
        <v>34</v>
      </c>
      <c r="I13" s="80"/>
      <c r="J13" s="26">
        <f>SUM(B13:I13)</f>
        <v>115</v>
      </c>
      <c r="K13" s="23">
        <v>1187</v>
      </c>
      <c r="L13" s="174">
        <v>1990</v>
      </c>
      <c r="M13" s="174">
        <v>31</v>
      </c>
      <c r="N13" s="174">
        <v>215.1</v>
      </c>
      <c r="O13" s="38"/>
      <c r="P13" s="16"/>
    </row>
    <row r="14" spans="1:16" ht="13.75" customHeight="1" x14ac:dyDescent="0.15">
      <c r="A14" s="72" t="s">
        <v>19</v>
      </c>
      <c r="B14" s="73"/>
      <c r="C14" s="73"/>
      <c r="D14" s="73"/>
      <c r="E14" s="73"/>
      <c r="F14" s="73"/>
      <c r="G14" s="73"/>
      <c r="H14" s="73"/>
      <c r="I14" s="73"/>
      <c r="J14" s="162"/>
      <c r="K14" s="75">
        <v>8</v>
      </c>
      <c r="L14" s="88">
        <v>1998</v>
      </c>
      <c r="M14" s="88">
        <v>5</v>
      </c>
      <c r="N14" s="88">
        <v>0.9</v>
      </c>
      <c r="O14" s="38"/>
      <c r="P14" s="16"/>
    </row>
    <row r="15" spans="1:16" ht="13.75" customHeight="1" x14ac:dyDescent="0.15">
      <c r="A15" s="79" t="s">
        <v>20</v>
      </c>
      <c r="B15" s="80"/>
      <c r="C15" s="82">
        <v>1</v>
      </c>
      <c r="D15" s="80"/>
      <c r="E15" s="80"/>
      <c r="F15" s="80"/>
      <c r="G15" s="80"/>
      <c r="H15" s="80"/>
      <c r="I15" s="80"/>
      <c r="J15" s="26">
        <f>SUM(B15:I15)</f>
        <v>1</v>
      </c>
      <c r="K15" s="28"/>
      <c r="L15" s="173"/>
      <c r="M15" s="173"/>
      <c r="N15" s="173"/>
      <c r="O15" s="38"/>
      <c r="P15" s="16"/>
    </row>
    <row r="16" spans="1:16" ht="13.75" customHeight="1" x14ac:dyDescent="0.15">
      <c r="A16" s="79" t="s">
        <v>25</v>
      </c>
      <c r="B16" s="80"/>
      <c r="C16" s="82">
        <v>1</v>
      </c>
      <c r="D16" s="80"/>
      <c r="E16" s="80"/>
      <c r="F16" s="80"/>
      <c r="G16" s="80"/>
      <c r="H16" s="80"/>
      <c r="I16" s="80"/>
      <c r="J16" s="26">
        <f>SUM(B16:I16)</f>
        <v>1</v>
      </c>
      <c r="K16" s="23">
        <v>5</v>
      </c>
      <c r="L16" s="174">
        <v>1998</v>
      </c>
      <c r="M16" s="174">
        <v>4</v>
      </c>
      <c r="N16" s="174">
        <v>0.4</v>
      </c>
      <c r="O16" s="38"/>
      <c r="P16" s="16"/>
    </row>
    <row r="17" spans="1:16" ht="13.75" customHeight="1" x14ac:dyDescent="0.15">
      <c r="A17" s="72" t="s">
        <v>24</v>
      </c>
      <c r="B17" s="73"/>
      <c r="C17" s="73"/>
      <c r="D17" s="73"/>
      <c r="E17" s="73"/>
      <c r="F17" s="73"/>
      <c r="G17" s="73"/>
      <c r="H17" s="73"/>
      <c r="I17" s="73"/>
      <c r="J17" s="162"/>
      <c r="K17" s="75">
        <v>25</v>
      </c>
      <c r="L17" s="88">
        <v>1999</v>
      </c>
      <c r="M17" s="88">
        <v>11</v>
      </c>
      <c r="N17" s="88">
        <v>2.2999999999999998</v>
      </c>
      <c r="O17" s="38"/>
      <c r="P17" s="16"/>
    </row>
    <row r="18" spans="1:16" ht="13.75" customHeight="1" x14ac:dyDescent="0.15">
      <c r="A18" s="79" t="s">
        <v>23</v>
      </c>
      <c r="B18" s="80"/>
      <c r="C18" s="80"/>
      <c r="D18" s="80"/>
      <c r="E18" s="80"/>
      <c r="F18" s="80"/>
      <c r="G18" s="80"/>
      <c r="H18" s="80"/>
      <c r="I18" s="80"/>
      <c r="J18" s="24"/>
      <c r="K18" s="23">
        <v>1</v>
      </c>
      <c r="L18" s="167" t="s">
        <v>377</v>
      </c>
      <c r="M18" s="174">
        <v>3</v>
      </c>
      <c r="N18" s="174">
        <v>0.2</v>
      </c>
      <c r="O18" s="38"/>
      <c r="P18" s="16"/>
    </row>
    <row r="19" spans="1:16" ht="13.75" customHeight="1" x14ac:dyDescent="0.15">
      <c r="A19" s="72" t="s">
        <v>18</v>
      </c>
      <c r="B19" s="73"/>
      <c r="C19" s="73"/>
      <c r="D19" s="73"/>
      <c r="E19" s="73"/>
      <c r="F19" s="73"/>
      <c r="G19" s="73"/>
      <c r="H19" s="73"/>
      <c r="I19" s="73"/>
      <c r="J19" s="162"/>
      <c r="K19" s="75">
        <v>3</v>
      </c>
      <c r="L19" s="88">
        <v>1994</v>
      </c>
      <c r="M19" s="88">
        <v>9</v>
      </c>
      <c r="N19" s="88">
        <v>0.6</v>
      </c>
      <c r="O19" s="38"/>
      <c r="P19" s="16"/>
    </row>
    <row r="20" spans="1:16" ht="13.75" customHeight="1" x14ac:dyDescent="0.15">
      <c r="A20" s="79" t="s">
        <v>27</v>
      </c>
      <c r="B20" s="80"/>
      <c r="C20" s="80"/>
      <c r="D20" s="80"/>
      <c r="E20" s="80"/>
      <c r="F20" s="80"/>
      <c r="G20" s="80"/>
      <c r="H20" s="80"/>
      <c r="I20" s="80"/>
      <c r="J20" s="24"/>
      <c r="K20" s="23">
        <v>1</v>
      </c>
      <c r="L20" s="174">
        <v>1968</v>
      </c>
      <c r="M20" s="174">
        <v>1</v>
      </c>
      <c r="N20" s="174">
        <v>0</v>
      </c>
      <c r="O20" s="38"/>
      <c r="P20" s="16"/>
    </row>
    <row r="21" spans="1:16" ht="13.75" customHeight="1" x14ac:dyDescent="0.15">
      <c r="A21" s="72" t="s">
        <v>28</v>
      </c>
      <c r="B21" s="73"/>
      <c r="C21" s="73"/>
      <c r="D21" s="73"/>
      <c r="E21" s="73"/>
      <c r="F21" s="73"/>
      <c r="G21" s="73"/>
      <c r="H21" s="73"/>
      <c r="I21" s="73"/>
      <c r="J21" s="162"/>
      <c r="K21" s="75">
        <v>1</v>
      </c>
      <c r="L21" s="88">
        <v>1999</v>
      </c>
      <c r="M21" s="88">
        <v>1</v>
      </c>
      <c r="N21" s="88">
        <v>0.1</v>
      </c>
      <c r="O21" s="38"/>
      <c r="P21" s="16"/>
    </row>
    <row r="22" spans="1:16" ht="13.75" customHeight="1" x14ac:dyDescent="0.15">
      <c r="A22" s="79" t="s">
        <v>26</v>
      </c>
      <c r="B22" s="80"/>
      <c r="C22" s="80"/>
      <c r="D22" s="80"/>
      <c r="E22" s="80"/>
      <c r="F22" s="80"/>
      <c r="G22" s="80"/>
      <c r="H22" s="80"/>
      <c r="I22" s="80"/>
      <c r="J22" s="24"/>
      <c r="K22" s="179" t="s">
        <v>12</v>
      </c>
      <c r="L22" s="174">
        <v>2004</v>
      </c>
      <c r="M22" s="174">
        <v>0</v>
      </c>
      <c r="N22" s="174">
        <v>0</v>
      </c>
      <c r="O22" s="38"/>
      <c r="P22" s="16"/>
    </row>
    <row r="23" spans="1:16" ht="13.75" customHeight="1" x14ac:dyDescent="0.15">
      <c r="A23" s="72" t="s">
        <v>30</v>
      </c>
      <c r="B23" s="73"/>
      <c r="C23" s="73"/>
      <c r="D23" s="73"/>
      <c r="E23" s="73"/>
      <c r="F23" s="73"/>
      <c r="G23" s="73"/>
      <c r="H23" s="73"/>
      <c r="I23" s="73"/>
      <c r="J23" s="162"/>
      <c r="K23" s="75">
        <v>8</v>
      </c>
      <c r="L23" s="88">
        <v>1991</v>
      </c>
      <c r="M23" s="88">
        <v>12</v>
      </c>
      <c r="N23" s="88">
        <v>0.7</v>
      </c>
      <c r="O23" s="38"/>
      <c r="P23" s="16"/>
    </row>
    <row r="24" spans="1:16" ht="13.75" customHeight="1" x14ac:dyDescent="0.15">
      <c r="A24" s="79" t="s">
        <v>32</v>
      </c>
      <c r="B24" s="80"/>
      <c r="C24" s="82">
        <v>7</v>
      </c>
      <c r="D24" s="80"/>
      <c r="E24" s="80"/>
      <c r="F24" s="80"/>
      <c r="G24" s="82">
        <v>11</v>
      </c>
      <c r="H24" s="80"/>
      <c r="I24" s="80"/>
      <c r="J24" s="26">
        <f>SUM(B24:I24)</f>
        <v>18</v>
      </c>
      <c r="K24" s="23">
        <v>414</v>
      </c>
      <c r="L24" s="174">
        <v>1992</v>
      </c>
      <c r="M24" s="174">
        <v>27</v>
      </c>
      <c r="N24" s="174">
        <v>62</v>
      </c>
      <c r="O24" s="38"/>
      <c r="P24" s="16"/>
    </row>
    <row r="25" spans="1:16" ht="13.75" customHeight="1" x14ac:dyDescent="0.15">
      <c r="A25" s="72" t="s">
        <v>33</v>
      </c>
      <c r="B25" s="73"/>
      <c r="C25" s="73"/>
      <c r="D25" s="73"/>
      <c r="E25" s="73"/>
      <c r="F25" s="73"/>
      <c r="G25" s="73"/>
      <c r="H25" s="73"/>
      <c r="I25" s="73"/>
      <c r="J25" s="162"/>
      <c r="K25" s="75">
        <v>1</v>
      </c>
      <c r="L25" s="76" t="s">
        <v>473</v>
      </c>
      <c r="M25" s="88">
        <v>3</v>
      </c>
      <c r="N25" s="88">
        <v>0.2</v>
      </c>
      <c r="O25" s="38"/>
      <c r="P25" s="16"/>
    </row>
    <row r="26" spans="1:16" ht="13.75" customHeight="1" x14ac:dyDescent="0.15">
      <c r="A26" s="79" t="s">
        <v>31</v>
      </c>
      <c r="B26" s="80"/>
      <c r="C26" s="80"/>
      <c r="D26" s="80"/>
      <c r="E26" s="80"/>
      <c r="F26" s="80"/>
      <c r="G26" s="80"/>
      <c r="H26" s="80"/>
      <c r="I26" s="80"/>
      <c r="J26" s="24"/>
      <c r="K26" s="23">
        <v>13</v>
      </c>
      <c r="L26" s="174">
        <v>2001</v>
      </c>
      <c r="M26" s="174">
        <v>9</v>
      </c>
      <c r="N26" s="174">
        <v>1</v>
      </c>
      <c r="O26" s="38"/>
      <c r="P26" s="16"/>
    </row>
    <row r="27" spans="1:16" ht="13.75" customHeight="1" x14ac:dyDescent="0.15">
      <c r="A27" s="72" t="s">
        <v>54</v>
      </c>
      <c r="B27" s="73"/>
      <c r="C27" s="73"/>
      <c r="D27" s="73"/>
      <c r="E27" s="73"/>
      <c r="F27" s="73"/>
      <c r="G27" s="73"/>
      <c r="H27" s="73"/>
      <c r="I27" s="73"/>
      <c r="J27" s="162"/>
      <c r="K27" s="75">
        <v>1</v>
      </c>
      <c r="L27" s="88">
        <v>1997</v>
      </c>
      <c r="M27" s="88">
        <v>1</v>
      </c>
      <c r="N27" s="88">
        <v>0.1</v>
      </c>
      <c r="O27" s="38"/>
      <c r="P27" s="16"/>
    </row>
    <row r="28" spans="1:16" ht="13.75" customHeight="1" x14ac:dyDescent="0.15">
      <c r="A28" s="79" t="s">
        <v>57</v>
      </c>
      <c r="B28" s="80"/>
      <c r="C28" s="80"/>
      <c r="D28" s="80"/>
      <c r="E28" s="80"/>
      <c r="F28" s="80"/>
      <c r="G28" s="80"/>
      <c r="H28" s="80"/>
      <c r="I28" s="80"/>
      <c r="J28" s="24"/>
      <c r="K28" s="23">
        <v>1</v>
      </c>
      <c r="L28" s="174">
        <v>1991</v>
      </c>
      <c r="M28" s="174">
        <v>1</v>
      </c>
      <c r="N28" s="174">
        <v>0.1</v>
      </c>
      <c r="O28" s="38"/>
      <c r="P28" s="16"/>
    </row>
    <row r="29" spans="1:16" ht="13.75" customHeight="1" x14ac:dyDescent="0.15">
      <c r="A29" s="72" t="s">
        <v>59</v>
      </c>
      <c r="B29" s="73"/>
      <c r="C29" s="73"/>
      <c r="D29" s="73"/>
      <c r="E29" s="73"/>
      <c r="F29" s="73"/>
      <c r="G29" s="73"/>
      <c r="H29" s="73"/>
      <c r="I29" s="73"/>
      <c r="J29" s="162"/>
      <c r="K29" s="75">
        <v>2</v>
      </c>
      <c r="L29" s="88">
        <v>1978</v>
      </c>
      <c r="M29" s="88">
        <v>3</v>
      </c>
      <c r="N29" s="88">
        <v>0.1</v>
      </c>
      <c r="O29" s="38"/>
      <c r="P29" s="16"/>
    </row>
    <row r="30" spans="1:16" ht="13.75" customHeight="1" x14ac:dyDescent="0.15">
      <c r="A30" s="79" t="s">
        <v>60</v>
      </c>
      <c r="B30" s="80"/>
      <c r="C30" s="80"/>
      <c r="D30" s="80"/>
      <c r="E30" s="80"/>
      <c r="F30" s="80"/>
      <c r="G30" s="80"/>
      <c r="H30" s="80"/>
      <c r="I30" s="80"/>
      <c r="J30" s="24"/>
      <c r="K30" s="23">
        <v>2</v>
      </c>
      <c r="L30" s="174">
        <v>1991</v>
      </c>
      <c r="M30" s="174">
        <v>2</v>
      </c>
      <c r="N30" s="174">
        <v>0.1</v>
      </c>
      <c r="O30" s="38"/>
      <c r="P30" s="16"/>
    </row>
    <row r="31" spans="1:16" ht="13.75" customHeight="1" x14ac:dyDescent="0.15">
      <c r="A31" s="72" t="s">
        <v>61</v>
      </c>
      <c r="B31" s="73"/>
      <c r="C31" s="88">
        <v>1</v>
      </c>
      <c r="D31" s="73"/>
      <c r="E31" s="73"/>
      <c r="F31" s="73"/>
      <c r="G31" s="88">
        <v>1</v>
      </c>
      <c r="H31" s="73"/>
      <c r="I31" s="73"/>
      <c r="J31" s="74">
        <f>SUM(B31:I31)</f>
        <v>2</v>
      </c>
      <c r="K31" s="75">
        <v>5976</v>
      </c>
      <c r="L31" s="88">
        <v>1998</v>
      </c>
      <c r="M31" s="88">
        <v>33</v>
      </c>
      <c r="N31" s="88">
        <v>861.8</v>
      </c>
      <c r="O31" s="38"/>
      <c r="P31" s="16"/>
    </row>
    <row r="32" spans="1:16" ht="13.75" customHeight="1" x14ac:dyDescent="0.15">
      <c r="A32" s="79" t="s">
        <v>62</v>
      </c>
      <c r="B32" s="82">
        <v>2</v>
      </c>
      <c r="C32" s="82">
        <v>142</v>
      </c>
      <c r="D32" s="82">
        <v>7</v>
      </c>
      <c r="E32" s="82">
        <v>9</v>
      </c>
      <c r="F32" s="82">
        <v>9</v>
      </c>
      <c r="G32" s="82">
        <v>23</v>
      </c>
      <c r="H32" s="82">
        <v>6</v>
      </c>
      <c r="I32" s="80"/>
      <c r="J32" s="26">
        <f>SUM(B32:I32)</f>
        <v>198</v>
      </c>
      <c r="K32" s="23">
        <v>571</v>
      </c>
      <c r="L32" s="174">
        <v>2006</v>
      </c>
      <c r="M32" s="174">
        <v>37</v>
      </c>
      <c r="N32" s="174">
        <v>134.5</v>
      </c>
      <c r="O32" s="38"/>
      <c r="P32" s="16"/>
    </row>
    <row r="33" spans="1:16" ht="13.75" customHeight="1" x14ac:dyDescent="0.15">
      <c r="A33" s="72" t="s">
        <v>66</v>
      </c>
      <c r="B33" s="73"/>
      <c r="C33" s="88">
        <v>1</v>
      </c>
      <c r="D33" s="73"/>
      <c r="E33" s="73"/>
      <c r="F33" s="73"/>
      <c r="G33" s="73"/>
      <c r="H33" s="73"/>
      <c r="I33" s="73"/>
      <c r="J33" s="74">
        <f>SUM(B33:I33)</f>
        <v>1</v>
      </c>
      <c r="K33" s="75">
        <v>2</v>
      </c>
      <c r="L33" s="88">
        <v>2002</v>
      </c>
      <c r="M33" s="88">
        <v>2</v>
      </c>
      <c r="N33" s="88">
        <v>0.2</v>
      </c>
      <c r="O33" s="38"/>
      <c r="P33" s="16"/>
    </row>
    <row r="34" spans="1:16" ht="13.75" customHeight="1" x14ac:dyDescent="0.15">
      <c r="A34" s="79" t="s">
        <v>64</v>
      </c>
      <c r="B34" s="80"/>
      <c r="C34" s="82">
        <v>1</v>
      </c>
      <c r="D34" s="80"/>
      <c r="E34" s="80"/>
      <c r="F34" s="80"/>
      <c r="G34" s="80"/>
      <c r="H34" s="80"/>
      <c r="I34" s="80"/>
      <c r="J34" s="26">
        <f>SUM(B34:I34)</f>
        <v>1</v>
      </c>
      <c r="K34" s="23">
        <v>1</v>
      </c>
      <c r="L34" s="167" t="s">
        <v>474</v>
      </c>
      <c r="M34" s="174">
        <v>2</v>
      </c>
      <c r="N34" s="174">
        <v>0.1</v>
      </c>
      <c r="O34" s="38"/>
      <c r="P34" s="16"/>
    </row>
    <row r="35" spans="1:16" ht="13.75" customHeight="1" x14ac:dyDescent="0.15">
      <c r="A35" s="72" t="s">
        <v>63</v>
      </c>
      <c r="B35" s="73"/>
      <c r="C35" s="73"/>
      <c r="D35" s="73"/>
      <c r="E35" s="73"/>
      <c r="F35" s="73"/>
      <c r="G35" s="73"/>
      <c r="H35" s="73"/>
      <c r="I35" s="73"/>
      <c r="J35" s="162"/>
      <c r="K35" s="75">
        <v>1</v>
      </c>
      <c r="L35" s="88">
        <v>1989</v>
      </c>
      <c r="M35" s="88">
        <v>1</v>
      </c>
      <c r="N35" s="88">
        <v>0.1</v>
      </c>
      <c r="O35" s="38"/>
      <c r="P35" s="16"/>
    </row>
    <row r="36" spans="1:16" ht="13.75" customHeight="1" x14ac:dyDescent="0.15">
      <c r="A36" s="79" t="s">
        <v>65</v>
      </c>
      <c r="B36" s="80"/>
      <c r="C36" s="80"/>
      <c r="D36" s="80"/>
      <c r="E36" s="80"/>
      <c r="F36" s="80"/>
      <c r="G36" s="80"/>
      <c r="H36" s="80"/>
      <c r="I36" s="80"/>
      <c r="J36" s="24"/>
      <c r="K36" s="23">
        <v>1</v>
      </c>
      <c r="L36" s="174">
        <v>1995</v>
      </c>
      <c r="M36" s="174">
        <v>1</v>
      </c>
      <c r="N36" s="174">
        <v>0.1</v>
      </c>
      <c r="O36" s="38"/>
      <c r="P36" s="16"/>
    </row>
    <row r="37" spans="1:16" ht="13.75" customHeight="1" x14ac:dyDescent="0.15">
      <c r="A37" s="72" t="s">
        <v>67</v>
      </c>
      <c r="B37" s="73"/>
      <c r="C37" s="73"/>
      <c r="D37" s="73"/>
      <c r="E37" s="73"/>
      <c r="F37" s="73"/>
      <c r="G37" s="73"/>
      <c r="H37" s="73"/>
      <c r="I37" s="73"/>
      <c r="J37" s="162"/>
      <c r="K37" s="75">
        <v>11</v>
      </c>
      <c r="L37" s="88">
        <v>1996</v>
      </c>
      <c r="M37" s="88">
        <v>16</v>
      </c>
      <c r="N37" s="88">
        <v>2.6</v>
      </c>
      <c r="O37" s="38"/>
      <c r="P37" s="16"/>
    </row>
    <row r="38" spans="1:16" ht="13.75" customHeight="1" x14ac:dyDescent="0.15">
      <c r="A38" s="79" t="s">
        <v>43</v>
      </c>
      <c r="B38" s="80"/>
      <c r="C38" s="80"/>
      <c r="D38" s="80"/>
      <c r="E38" s="80"/>
      <c r="F38" s="80"/>
      <c r="G38" s="80"/>
      <c r="H38" s="80"/>
      <c r="I38" s="80"/>
      <c r="J38" s="24"/>
      <c r="K38" s="23">
        <v>1</v>
      </c>
      <c r="L38" s="174">
        <v>2007</v>
      </c>
      <c r="M38" s="174">
        <v>1</v>
      </c>
      <c r="N38" s="174">
        <v>0.1</v>
      </c>
      <c r="O38" s="38"/>
      <c r="P38" s="16"/>
    </row>
    <row r="39" spans="1:16" ht="13.75" customHeight="1" x14ac:dyDescent="0.15">
      <c r="A39" s="72" t="s">
        <v>44</v>
      </c>
      <c r="B39" s="73"/>
      <c r="C39" s="88">
        <v>3</v>
      </c>
      <c r="D39" s="73"/>
      <c r="E39" s="73"/>
      <c r="F39" s="88">
        <v>1</v>
      </c>
      <c r="G39" s="73"/>
      <c r="H39" s="73"/>
      <c r="I39" s="73"/>
      <c r="J39" s="74">
        <f>SUM(B39:I39)</f>
        <v>4</v>
      </c>
      <c r="K39" s="75">
        <v>2</v>
      </c>
      <c r="L39" s="88">
        <v>2007</v>
      </c>
      <c r="M39" s="88">
        <v>5</v>
      </c>
      <c r="N39" s="88">
        <v>0.3</v>
      </c>
      <c r="O39" s="38"/>
      <c r="P39" s="16"/>
    </row>
    <row r="40" spans="1:16" ht="13.75" customHeight="1" x14ac:dyDescent="0.15">
      <c r="A40" s="79" t="s">
        <v>45</v>
      </c>
      <c r="B40" s="80"/>
      <c r="C40" s="82">
        <v>1</v>
      </c>
      <c r="D40" s="82">
        <v>1</v>
      </c>
      <c r="E40" s="82">
        <v>1</v>
      </c>
      <c r="F40" s="80"/>
      <c r="G40" s="82">
        <v>1</v>
      </c>
      <c r="H40" s="80"/>
      <c r="I40" s="80"/>
      <c r="J40" s="26">
        <f>SUM(B40:I40)</f>
        <v>4</v>
      </c>
      <c r="K40" s="23">
        <v>6</v>
      </c>
      <c r="L40" s="167" t="s">
        <v>475</v>
      </c>
      <c r="M40" s="174">
        <v>24</v>
      </c>
      <c r="N40" s="174">
        <v>2.4</v>
      </c>
      <c r="O40" s="38"/>
      <c r="P40" s="16"/>
    </row>
    <row r="41" spans="1:16" ht="13.75" customHeight="1" x14ac:dyDescent="0.15">
      <c r="A41" s="72" t="s">
        <v>46</v>
      </c>
      <c r="B41" s="88">
        <v>3</v>
      </c>
      <c r="C41" s="88">
        <v>1</v>
      </c>
      <c r="D41" s="73"/>
      <c r="E41" s="73"/>
      <c r="F41" s="88">
        <v>1</v>
      </c>
      <c r="G41" s="88">
        <v>2</v>
      </c>
      <c r="H41" s="73"/>
      <c r="I41" s="88">
        <v>2</v>
      </c>
      <c r="J41" s="74">
        <f>SUM(B41:I41)</f>
        <v>9</v>
      </c>
      <c r="K41" s="75">
        <v>11</v>
      </c>
      <c r="L41" s="88">
        <v>1997</v>
      </c>
      <c r="M41" s="88">
        <v>28</v>
      </c>
      <c r="N41" s="88">
        <v>4.8</v>
      </c>
      <c r="O41" s="38"/>
      <c r="P41" s="16"/>
    </row>
    <row r="42" spans="1:16" ht="13.75" customHeight="1" x14ac:dyDescent="0.15">
      <c r="A42" s="79" t="s">
        <v>48</v>
      </c>
      <c r="B42" s="82">
        <v>1</v>
      </c>
      <c r="C42" s="82">
        <v>1</v>
      </c>
      <c r="D42" s="80"/>
      <c r="E42" s="82">
        <v>1</v>
      </c>
      <c r="F42" s="82">
        <v>1</v>
      </c>
      <c r="G42" s="82">
        <v>2</v>
      </c>
      <c r="H42" s="80"/>
      <c r="I42" s="82">
        <v>1</v>
      </c>
      <c r="J42" s="26">
        <f>SUM(B42:I42)</f>
        <v>7</v>
      </c>
      <c r="K42" s="23">
        <v>10</v>
      </c>
      <c r="L42" s="174">
        <v>2008</v>
      </c>
      <c r="M42" s="174">
        <v>26</v>
      </c>
      <c r="N42" s="174">
        <v>4</v>
      </c>
      <c r="O42" s="38"/>
      <c r="P42" s="16"/>
    </row>
    <row r="43" spans="1:16" ht="13.75" customHeight="1" x14ac:dyDescent="0.15">
      <c r="A43" s="72" t="s">
        <v>49</v>
      </c>
      <c r="B43" s="73"/>
      <c r="C43" s="73"/>
      <c r="D43" s="73"/>
      <c r="E43" s="73"/>
      <c r="F43" s="73"/>
      <c r="G43" s="88">
        <v>1</v>
      </c>
      <c r="H43" s="73"/>
      <c r="I43" s="73"/>
      <c r="J43" s="74">
        <f>SUM(B43:I43)</f>
        <v>1</v>
      </c>
      <c r="K43" s="75">
        <v>2</v>
      </c>
      <c r="L43" s="88">
        <v>1983</v>
      </c>
      <c r="M43" s="88">
        <v>14</v>
      </c>
      <c r="N43" s="88">
        <v>0.5</v>
      </c>
      <c r="O43" s="38"/>
      <c r="P43" s="16"/>
    </row>
    <row r="44" spans="1:16" ht="13.75" customHeight="1" x14ac:dyDescent="0.15">
      <c r="A44" s="79" t="s">
        <v>50</v>
      </c>
      <c r="B44" s="80"/>
      <c r="C44" s="80"/>
      <c r="D44" s="80"/>
      <c r="E44" s="80"/>
      <c r="F44" s="80"/>
      <c r="G44" s="80"/>
      <c r="H44" s="80"/>
      <c r="I44" s="80"/>
      <c r="J44" s="29" t="s">
        <v>12</v>
      </c>
      <c r="K44" s="23">
        <v>1</v>
      </c>
      <c r="L44" s="167" t="s">
        <v>476</v>
      </c>
      <c r="M44" s="174">
        <v>3</v>
      </c>
      <c r="N44" s="174">
        <v>0.2</v>
      </c>
      <c r="O44" s="38"/>
      <c r="P44" s="16"/>
    </row>
    <row r="45" spans="1:16" ht="13.75" customHeight="1" x14ac:dyDescent="0.15">
      <c r="A45" s="72" t="s">
        <v>51</v>
      </c>
      <c r="B45" s="88">
        <v>9</v>
      </c>
      <c r="C45" s="88">
        <v>1</v>
      </c>
      <c r="D45" s="88">
        <v>9</v>
      </c>
      <c r="E45" s="88">
        <v>4</v>
      </c>
      <c r="F45" s="88">
        <v>4</v>
      </c>
      <c r="G45" s="88">
        <v>16</v>
      </c>
      <c r="H45" s="88">
        <v>10</v>
      </c>
      <c r="I45" s="73"/>
      <c r="J45" s="74">
        <f>SUM(B45:I45)</f>
        <v>53</v>
      </c>
      <c r="K45" s="75">
        <v>76</v>
      </c>
      <c r="L45" s="88">
        <v>2008</v>
      </c>
      <c r="M45" s="88">
        <v>52</v>
      </c>
      <c r="N45" s="88">
        <v>43.5</v>
      </c>
      <c r="O45" s="38"/>
      <c r="P45" s="16"/>
    </row>
    <row r="46" spans="1:16" ht="13.75" customHeight="1" x14ac:dyDescent="0.15">
      <c r="A46" s="79" t="s">
        <v>52</v>
      </c>
      <c r="B46" s="80"/>
      <c r="C46" s="82">
        <v>2</v>
      </c>
      <c r="D46" s="82">
        <v>2</v>
      </c>
      <c r="E46" s="82">
        <v>2</v>
      </c>
      <c r="F46" s="82">
        <v>2</v>
      </c>
      <c r="G46" s="82">
        <v>2</v>
      </c>
      <c r="H46" s="82">
        <v>2</v>
      </c>
      <c r="I46" s="80"/>
      <c r="J46" s="26">
        <f>SUM(B46:I46)</f>
        <v>12</v>
      </c>
      <c r="K46" s="23">
        <v>23</v>
      </c>
      <c r="L46" s="174">
        <v>1989</v>
      </c>
      <c r="M46" s="174">
        <v>47</v>
      </c>
      <c r="N46" s="174">
        <v>10</v>
      </c>
      <c r="O46" s="38"/>
      <c r="P46" s="16"/>
    </row>
    <row r="47" spans="1:16" ht="13.75" customHeight="1" x14ac:dyDescent="0.15">
      <c r="A47" s="72" t="s">
        <v>85</v>
      </c>
      <c r="B47" s="73"/>
      <c r="C47" s="73"/>
      <c r="D47" s="88">
        <v>1</v>
      </c>
      <c r="E47" s="73"/>
      <c r="F47" s="73"/>
      <c r="G47" s="73"/>
      <c r="H47" s="73"/>
      <c r="I47" s="73"/>
      <c r="J47" s="74">
        <f>SUM(B47:I47)</f>
        <v>1</v>
      </c>
      <c r="K47" s="75">
        <v>37</v>
      </c>
      <c r="L47" s="88">
        <v>1991</v>
      </c>
      <c r="M47" s="88">
        <v>49</v>
      </c>
      <c r="N47" s="88">
        <v>11.6</v>
      </c>
      <c r="O47" s="38"/>
      <c r="P47" s="16"/>
    </row>
    <row r="48" spans="1:16" ht="13.75" customHeight="1" x14ac:dyDescent="0.15">
      <c r="A48" s="79" t="s">
        <v>86</v>
      </c>
      <c r="B48" s="80"/>
      <c r="C48" s="80"/>
      <c r="D48" s="80"/>
      <c r="E48" s="80"/>
      <c r="F48" s="80"/>
      <c r="G48" s="82">
        <v>1</v>
      </c>
      <c r="H48" s="80"/>
      <c r="I48" s="80"/>
      <c r="J48" s="26">
        <f>SUM(B48:I48)</f>
        <v>1</v>
      </c>
      <c r="K48" s="23">
        <v>1</v>
      </c>
      <c r="L48" s="167" t="s">
        <v>477</v>
      </c>
      <c r="M48" s="174">
        <v>6</v>
      </c>
      <c r="N48" s="174">
        <v>0.3</v>
      </c>
      <c r="O48" s="38"/>
      <c r="P48" s="16"/>
    </row>
    <row r="49" spans="1:16" ht="13.75" customHeight="1" x14ac:dyDescent="0.15">
      <c r="A49" s="72" t="s">
        <v>87</v>
      </c>
      <c r="B49" s="73"/>
      <c r="C49" s="73"/>
      <c r="D49" s="73"/>
      <c r="E49" s="73"/>
      <c r="F49" s="73"/>
      <c r="G49" s="73"/>
      <c r="H49" s="73"/>
      <c r="I49" s="73"/>
      <c r="J49" s="162"/>
      <c r="K49" s="75">
        <v>1</v>
      </c>
      <c r="L49" s="76" t="s">
        <v>385</v>
      </c>
      <c r="M49" s="88">
        <v>2</v>
      </c>
      <c r="N49" s="88">
        <v>0</v>
      </c>
      <c r="O49" s="38"/>
      <c r="P49" s="16"/>
    </row>
    <row r="50" spans="1:16" ht="13.75" customHeight="1" x14ac:dyDescent="0.15">
      <c r="A50" s="79" t="s">
        <v>37</v>
      </c>
      <c r="B50" s="80"/>
      <c r="C50" s="80"/>
      <c r="D50" s="80"/>
      <c r="E50" s="80"/>
      <c r="F50" s="80"/>
      <c r="G50" s="82">
        <v>2</v>
      </c>
      <c r="H50" s="80"/>
      <c r="I50" s="80"/>
      <c r="J50" s="26">
        <f>SUM(B50:I50)</f>
        <v>2</v>
      </c>
      <c r="K50" s="23">
        <v>10</v>
      </c>
      <c r="L50" s="167" t="s">
        <v>386</v>
      </c>
      <c r="M50" s="174">
        <v>47</v>
      </c>
      <c r="N50" s="174">
        <v>3.4</v>
      </c>
      <c r="O50" s="38"/>
      <c r="P50" s="16"/>
    </row>
    <row r="51" spans="1:16" ht="13.75" customHeight="1" x14ac:dyDescent="0.15">
      <c r="A51" s="72" t="s">
        <v>35</v>
      </c>
      <c r="B51" s="73"/>
      <c r="C51" s="73"/>
      <c r="D51" s="73"/>
      <c r="E51" s="73"/>
      <c r="F51" s="73"/>
      <c r="G51" s="73"/>
      <c r="H51" s="73"/>
      <c r="I51" s="73"/>
      <c r="J51" s="162"/>
      <c r="K51" s="75">
        <v>17</v>
      </c>
      <c r="L51" s="88">
        <v>2000</v>
      </c>
      <c r="M51" s="88">
        <v>2</v>
      </c>
      <c r="N51" s="88">
        <v>1</v>
      </c>
      <c r="O51" s="38"/>
      <c r="P51" s="16"/>
    </row>
    <row r="52" spans="1:16" ht="13.75" customHeight="1" x14ac:dyDescent="0.15">
      <c r="A52" s="79" t="s">
        <v>36</v>
      </c>
      <c r="B52" s="80"/>
      <c r="C52" s="80"/>
      <c r="D52" s="80"/>
      <c r="E52" s="80"/>
      <c r="F52" s="80"/>
      <c r="G52" s="82">
        <v>1</v>
      </c>
      <c r="H52" s="80"/>
      <c r="I52" s="80"/>
      <c r="J52" s="26">
        <f>SUM(B52:I52)</f>
        <v>1</v>
      </c>
      <c r="K52" s="23">
        <v>35</v>
      </c>
      <c r="L52" s="174">
        <v>1946</v>
      </c>
      <c r="M52" s="174">
        <v>23</v>
      </c>
      <c r="N52" s="174">
        <v>0.9</v>
      </c>
      <c r="O52" s="38"/>
      <c r="P52" s="16"/>
    </row>
    <row r="53" spans="1:16" ht="13.75" customHeight="1" x14ac:dyDescent="0.15">
      <c r="A53" s="72" t="s">
        <v>38</v>
      </c>
      <c r="B53" s="88">
        <v>26</v>
      </c>
      <c r="C53" s="88">
        <v>12</v>
      </c>
      <c r="D53" s="73"/>
      <c r="E53" s="73"/>
      <c r="F53" s="73"/>
      <c r="G53" s="88">
        <v>2</v>
      </c>
      <c r="H53" s="73"/>
      <c r="I53" s="73"/>
      <c r="J53" s="74">
        <f>SUM(B53:I53)</f>
        <v>40</v>
      </c>
      <c r="K53" s="75">
        <v>98</v>
      </c>
      <c r="L53" s="88">
        <v>2007</v>
      </c>
      <c r="M53" s="88">
        <v>18</v>
      </c>
      <c r="N53" s="88">
        <v>19.100000000000001</v>
      </c>
      <c r="O53" s="38"/>
      <c r="P53" s="16"/>
    </row>
    <row r="54" spans="1:16" ht="13.75" customHeight="1" x14ac:dyDescent="0.15">
      <c r="A54" s="79" t="s">
        <v>68</v>
      </c>
      <c r="B54" s="82">
        <v>16</v>
      </c>
      <c r="C54" s="82">
        <v>89</v>
      </c>
      <c r="D54" s="82">
        <v>70</v>
      </c>
      <c r="E54" s="82">
        <v>132</v>
      </c>
      <c r="F54" s="82">
        <v>44</v>
      </c>
      <c r="G54" s="82">
        <v>30</v>
      </c>
      <c r="H54" s="82">
        <v>107</v>
      </c>
      <c r="I54" s="80"/>
      <c r="J54" s="26">
        <f>SUM(B54:I54)</f>
        <v>488</v>
      </c>
      <c r="K54" s="23">
        <v>1139</v>
      </c>
      <c r="L54" s="174">
        <v>1999</v>
      </c>
      <c r="M54" s="174">
        <v>46</v>
      </c>
      <c r="N54" s="174">
        <v>480</v>
      </c>
      <c r="O54" s="38"/>
      <c r="P54" s="16"/>
    </row>
    <row r="55" spans="1:16" ht="13.75" customHeight="1" x14ac:dyDescent="0.15">
      <c r="A55" s="72" t="s">
        <v>69</v>
      </c>
      <c r="B55" s="88">
        <v>85</v>
      </c>
      <c r="C55" s="88">
        <v>28</v>
      </c>
      <c r="D55" s="88">
        <v>60</v>
      </c>
      <c r="E55" s="88">
        <v>3</v>
      </c>
      <c r="F55" s="88">
        <v>65</v>
      </c>
      <c r="G55" s="88">
        <v>74</v>
      </c>
      <c r="H55" s="88">
        <v>18</v>
      </c>
      <c r="I55" s="88">
        <v>49</v>
      </c>
      <c r="J55" s="74">
        <f>SUM(B55:I55)</f>
        <v>382</v>
      </c>
      <c r="K55" s="75">
        <v>762</v>
      </c>
      <c r="L55" s="88">
        <v>2000</v>
      </c>
      <c r="M55" s="88">
        <v>47</v>
      </c>
      <c r="N55" s="88">
        <v>472.5</v>
      </c>
      <c r="O55" s="38"/>
      <c r="P55" s="16"/>
    </row>
    <row r="56" spans="1:16" ht="13.75" customHeight="1" x14ac:dyDescent="0.15">
      <c r="A56" s="79" t="s">
        <v>75</v>
      </c>
      <c r="B56" s="80"/>
      <c r="C56" s="80"/>
      <c r="D56" s="80"/>
      <c r="E56" s="80"/>
      <c r="F56" s="80"/>
      <c r="G56" s="80"/>
      <c r="H56" s="80"/>
      <c r="I56" s="80"/>
      <c r="J56" s="24"/>
      <c r="K56" s="23">
        <v>1</v>
      </c>
      <c r="L56" s="167" t="s">
        <v>478</v>
      </c>
      <c r="M56" s="174">
        <v>5</v>
      </c>
      <c r="N56" s="174">
        <v>0.2</v>
      </c>
      <c r="O56" s="38"/>
      <c r="P56" s="16"/>
    </row>
    <row r="57" spans="1:16" ht="13.75" customHeight="1" x14ac:dyDescent="0.15">
      <c r="A57" s="72" t="s">
        <v>74</v>
      </c>
      <c r="B57" s="73"/>
      <c r="C57" s="73"/>
      <c r="D57" s="73"/>
      <c r="E57" s="73"/>
      <c r="F57" s="73"/>
      <c r="G57" s="88">
        <v>2</v>
      </c>
      <c r="H57" s="73"/>
      <c r="I57" s="73"/>
      <c r="J57" s="74">
        <f>SUM(B57:I57)</f>
        <v>2</v>
      </c>
      <c r="K57" s="75">
        <v>4</v>
      </c>
      <c r="L57" s="88">
        <v>1993</v>
      </c>
      <c r="M57" s="88">
        <v>11</v>
      </c>
      <c r="N57" s="88">
        <v>0.8</v>
      </c>
      <c r="O57" s="38"/>
      <c r="P57" s="16"/>
    </row>
    <row r="58" spans="1:16" ht="13.75" customHeight="1" x14ac:dyDescent="0.15">
      <c r="A58" s="79" t="s">
        <v>71</v>
      </c>
      <c r="B58" s="80"/>
      <c r="C58" s="82">
        <v>2</v>
      </c>
      <c r="D58" s="80"/>
      <c r="E58" s="80"/>
      <c r="F58" s="80"/>
      <c r="G58" s="80"/>
      <c r="H58" s="80"/>
      <c r="I58" s="80"/>
      <c r="J58" s="26">
        <f>SUM(B58:I58)</f>
        <v>2</v>
      </c>
      <c r="K58" s="23">
        <v>10</v>
      </c>
      <c r="L58" s="174">
        <v>1993</v>
      </c>
      <c r="M58" s="174">
        <v>30</v>
      </c>
      <c r="N58" s="174">
        <v>4</v>
      </c>
      <c r="O58" s="38"/>
      <c r="P58" s="16"/>
    </row>
    <row r="59" spans="1:16" ht="13.75" customHeight="1" x14ac:dyDescent="0.15">
      <c r="A59" s="72" t="s">
        <v>73</v>
      </c>
      <c r="B59" s="73"/>
      <c r="C59" s="73"/>
      <c r="D59" s="73"/>
      <c r="E59" s="73"/>
      <c r="F59" s="73"/>
      <c r="G59" s="73"/>
      <c r="H59" s="73"/>
      <c r="I59" s="73"/>
      <c r="J59" s="162"/>
      <c r="K59" s="75">
        <v>1</v>
      </c>
      <c r="L59" s="88">
        <v>1995</v>
      </c>
      <c r="M59" s="88">
        <v>1</v>
      </c>
      <c r="N59" s="88">
        <v>0.1</v>
      </c>
      <c r="O59" s="38"/>
      <c r="P59" s="16"/>
    </row>
    <row r="60" spans="1:16" ht="13.75" customHeight="1" x14ac:dyDescent="0.15">
      <c r="A60" s="79" t="s">
        <v>70</v>
      </c>
      <c r="B60" s="80"/>
      <c r="C60" s="82">
        <v>2</v>
      </c>
      <c r="D60" s="80"/>
      <c r="E60" s="80"/>
      <c r="F60" s="80"/>
      <c r="G60" s="82">
        <v>6</v>
      </c>
      <c r="H60" s="82">
        <v>2</v>
      </c>
      <c r="I60" s="80"/>
      <c r="J60" s="26">
        <f>SUM(B60:I60)</f>
        <v>10</v>
      </c>
      <c r="K60" s="23">
        <v>28</v>
      </c>
      <c r="L60" s="174">
        <v>1993</v>
      </c>
      <c r="M60" s="174">
        <v>24</v>
      </c>
      <c r="N60" s="174">
        <v>10.4</v>
      </c>
      <c r="O60" s="38"/>
      <c r="P60" s="16"/>
    </row>
    <row r="61" spans="1:16" ht="13.75" customHeight="1" x14ac:dyDescent="0.15">
      <c r="A61" s="72" t="s">
        <v>76</v>
      </c>
      <c r="B61" s="73"/>
      <c r="C61" s="73"/>
      <c r="D61" s="73"/>
      <c r="E61" s="73"/>
      <c r="F61" s="73"/>
      <c r="G61" s="73"/>
      <c r="H61" s="73"/>
      <c r="I61" s="73"/>
      <c r="J61" s="162"/>
      <c r="K61" s="75">
        <v>1</v>
      </c>
      <c r="L61" s="88">
        <v>1943</v>
      </c>
      <c r="M61" s="88">
        <v>1</v>
      </c>
      <c r="N61" s="88">
        <v>0</v>
      </c>
      <c r="O61" s="38"/>
      <c r="P61" s="16"/>
    </row>
    <row r="62" spans="1:16" ht="13.75" customHeight="1" x14ac:dyDescent="0.15">
      <c r="A62" s="79" t="s">
        <v>77</v>
      </c>
      <c r="B62" s="80"/>
      <c r="C62" s="82">
        <v>1</v>
      </c>
      <c r="D62" s="80"/>
      <c r="E62" s="80"/>
      <c r="F62" s="80"/>
      <c r="G62" s="80"/>
      <c r="H62" s="82">
        <v>1</v>
      </c>
      <c r="I62" s="80"/>
      <c r="J62" s="26">
        <f>SUM(B62:I62)</f>
        <v>2</v>
      </c>
      <c r="K62" s="23">
        <v>9</v>
      </c>
      <c r="L62" s="174">
        <v>1991</v>
      </c>
      <c r="M62" s="174">
        <v>32</v>
      </c>
      <c r="N62" s="174">
        <v>3.1</v>
      </c>
      <c r="O62" s="38"/>
      <c r="P62" s="16"/>
    </row>
    <row r="63" spans="1:16" ht="13.75" customHeight="1" x14ac:dyDescent="0.15">
      <c r="A63" s="72" t="s">
        <v>79</v>
      </c>
      <c r="B63" s="73"/>
      <c r="C63" s="88">
        <v>2</v>
      </c>
      <c r="D63" s="88">
        <v>1</v>
      </c>
      <c r="E63" s="88">
        <v>2</v>
      </c>
      <c r="F63" s="88">
        <v>3</v>
      </c>
      <c r="G63" s="88">
        <v>3</v>
      </c>
      <c r="H63" s="73"/>
      <c r="I63" s="88">
        <v>3</v>
      </c>
      <c r="J63" s="74">
        <f>SUM(B63:I63)</f>
        <v>14</v>
      </c>
      <c r="K63" s="75">
        <v>22</v>
      </c>
      <c r="L63" s="88">
        <v>2008</v>
      </c>
      <c r="M63" s="88">
        <v>15</v>
      </c>
      <c r="N63" s="88">
        <v>4</v>
      </c>
      <c r="O63" s="38"/>
      <c r="P63" s="16"/>
    </row>
    <row r="64" spans="1:16" ht="13.75" customHeight="1" x14ac:dyDescent="0.15">
      <c r="A64" s="79" t="s">
        <v>83</v>
      </c>
      <c r="B64" s="80"/>
      <c r="C64" s="82">
        <v>1</v>
      </c>
      <c r="D64" s="80"/>
      <c r="E64" s="80"/>
      <c r="F64" s="80"/>
      <c r="G64" s="80"/>
      <c r="H64" s="80"/>
      <c r="I64" s="80"/>
      <c r="J64" s="26">
        <f>SUM(B64:I64)</f>
        <v>1</v>
      </c>
      <c r="K64" s="23">
        <v>12</v>
      </c>
      <c r="L64" s="174">
        <v>2007</v>
      </c>
      <c r="M64" s="174">
        <v>25</v>
      </c>
      <c r="N64" s="174">
        <v>2.6</v>
      </c>
      <c r="O64" s="38"/>
      <c r="P64" s="16"/>
    </row>
    <row r="65" spans="1:16" ht="13.75" customHeight="1" x14ac:dyDescent="0.15">
      <c r="A65" s="72" t="s">
        <v>78</v>
      </c>
      <c r="B65" s="73"/>
      <c r="C65" s="73"/>
      <c r="D65" s="73"/>
      <c r="E65" s="73"/>
      <c r="F65" s="73"/>
      <c r="G65" s="73"/>
      <c r="H65" s="73"/>
      <c r="I65" s="73"/>
      <c r="J65" s="162"/>
      <c r="K65" s="75">
        <v>1</v>
      </c>
      <c r="L65" s="76" t="s">
        <v>479</v>
      </c>
      <c r="M65" s="88">
        <v>2</v>
      </c>
      <c r="N65" s="88">
        <v>0.1</v>
      </c>
      <c r="O65" s="38"/>
      <c r="P65" s="16"/>
    </row>
    <row r="66" spans="1:16" ht="13.75" customHeight="1" x14ac:dyDescent="0.15">
      <c r="A66" s="79" t="s">
        <v>80</v>
      </c>
      <c r="B66" s="80"/>
      <c r="C66" s="80"/>
      <c r="D66" s="80"/>
      <c r="E66" s="80"/>
      <c r="F66" s="80"/>
      <c r="G66" s="80"/>
      <c r="H66" s="80"/>
      <c r="I66" s="80"/>
      <c r="J66" s="24"/>
      <c r="K66" s="23">
        <v>1</v>
      </c>
      <c r="L66" s="174">
        <v>1989</v>
      </c>
      <c r="M66" s="174">
        <v>1</v>
      </c>
      <c r="N66" s="174">
        <v>0.1</v>
      </c>
      <c r="O66" s="38"/>
      <c r="P66" s="16"/>
    </row>
    <row r="67" spans="1:16" ht="13.75" customHeight="1" x14ac:dyDescent="0.15">
      <c r="A67" s="72" t="s">
        <v>81</v>
      </c>
      <c r="B67" s="88">
        <v>8</v>
      </c>
      <c r="C67" s="88">
        <v>13</v>
      </c>
      <c r="D67" s="88">
        <v>12</v>
      </c>
      <c r="E67" s="88">
        <v>1</v>
      </c>
      <c r="F67" s="88">
        <v>7</v>
      </c>
      <c r="G67" s="88">
        <v>8</v>
      </c>
      <c r="H67" s="88">
        <v>13</v>
      </c>
      <c r="I67" s="88">
        <v>15</v>
      </c>
      <c r="J67" s="74">
        <f>SUM(B67:I67)</f>
        <v>77</v>
      </c>
      <c r="K67" s="75">
        <v>93</v>
      </c>
      <c r="L67" s="88">
        <v>1989</v>
      </c>
      <c r="M67" s="88">
        <v>57</v>
      </c>
      <c r="N67" s="88">
        <v>59.1</v>
      </c>
      <c r="O67" s="38"/>
      <c r="P67" s="16"/>
    </row>
    <row r="68" spans="1:16" ht="13.75" customHeight="1" x14ac:dyDescent="0.15">
      <c r="A68" s="79" t="s">
        <v>82</v>
      </c>
      <c r="B68" s="80"/>
      <c r="C68" s="82">
        <v>4</v>
      </c>
      <c r="D68" s="80"/>
      <c r="E68" s="80"/>
      <c r="F68" s="82">
        <v>2</v>
      </c>
      <c r="G68" s="82">
        <v>5</v>
      </c>
      <c r="H68" s="80"/>
      <c r="I68" s="82">
        <v>2</v>
      </c>
      <c r="J68" s="26">
        <f>SUM(B68:I68)</f>
        <v>13</v>
      </c>
      <c r="K68" s="23">
        <v>25</v>
      </c>
      <c r="L68" s="167" t="s">
        <v>392</v>
      </c>
      <c r="M68" s="174">
        <v>50</v>
      </c>
      <c r="N68" s="174">
        <v>13</v>
      </c>
      <c r="O68" s="38"/>
      <c r="P68" s="16"/>
    </row>
    <row r="69" spans="1:16" ht="13.75" customHeight="1" x14ac:dyDescent="0.15">
      <c r="A69" s="72" t="s">
        <v>84</v>
      </c>
      <c r="B69" s="73"/>
      <c r="C69" s="73"/>
      <c r="D69" s="73"/>
      <c r="E69" s="73"/>
      <c r="F69" s="73"/>
      <c r="G69" s="88">
        <v>4</v>
      </c>
      <c r="H69" s="73"/>
      <c r="I69" s="73"/>
      <c r="J69" s="74">
        <f>SUM(B69:I69)</f>
        <v>4</v>
      </c>
      <c r="K69" s="75">
        <v>6</v>
      </c>
      <c r="L69" s="88">
        <v>2008</v>
      </c>
      <c r="M69" s="88">
        <v>18</v>
      </c>
      <c r="N69" s="88">
        <v>1.4</v>
      </c>
      <c r="O69" s="38"/>
      <c r="P69" s="16"/>
    </row>
    <row r="70" spans="1:16" ht="13.75" customHeight="1" x14ac:dyDescent="0.15">
      <c r="A70" s="79" t="s">
        <v>95</v>
      </c>
      <c r="B70" s="82">
        <v>8</v>
      </c>
      <c r="C70" s="82">
        <v>6</v>
      </c>
      <c r="D70" s="80"/>
      <c r="E70" s="80"/>
      <c r="F70" s="80"/>
      <c r="G70" s="82">
        <v>5</v>
      </c>
      <c r="H70" s="80"/>
      <c r="I70" s="80"/>
      <c r="J70" s="26">
        <f>SUM(B70:I70)</f>
        <v>19</v>
      </c>
      <c r="K70" s="23">
        <v>339</v>
      </c>
      <c r="L70" s="174">
        <v>2005</v>
      </c>
      <c r="M70" s="174">
        <v>34</v>
      </c>
      <c r="N70" s="174">
        <v>100.3</v>
      </c>
      <c r="O70" s="38"/>
      <c r="P70" s="16"/>
    </row>
    <row r="71" spans="1:16" ht="13.75" customHeight="1" x14ac:dyDescent="0.15">
      <c r="A71" s="72" t="s">
        <v>91</v>
      </c>
      <c r="B71" s="88">
        <v>6</v>
      </c>
      <c r="C71" s="88">
        <v>19</v>
      </c>
      <c r="D71" s="88">
        <v>9</v>
      </c>
      <c r="E71" s="88">
        <v>5</v>
      </c>
      <c r="F71" s="88">
        <v>37</v>
      </c>
      <c r="G71" s="88">
        <v>32</v>
      </c>
      <c r="H71" s="88">
        <v>18</v>
      </c>
      <c r="I71" s="88">
        <v>24</v>
      </c>
      <c r="J71" s="74">
        <f>SUM(B71:I71)</f>
        <v>150</v>
      </c>
      <c r="K71" s="75">
        <v>355</v>
      </c>
      <c r="L71" s="88">
        <v>2005</v>
      </c>
      <c r="M71" s="88">
        <v>56</v>
      </c>
      <c r="N71" s="88">
        <v>220.8</v>
      </c>
      <c r="O71" s="38"/>
      <c r="P71" s="16"/>
    </row>
    <row r="72" spans="1:16" ht="13.75" customHeight="1" x14ac:dyDescent="0.15">
      <c r="A72" s="79" t="s">
        <v>92</v>
      </c>
      <c r="B72" s="80"/>
      <c r="C72" s="80"/>
      <c r="D72" s="80"/>
      <c r="E72" s="80"/>
      <c r="F72" s="80"/>
      <c r="G72" s="80"/>
      <c r="H72" s="80"/>
      <c r="I72" s="80"/>
      <c r="J72" s="24"/>
      <c r="K72" s="23">
        <v>1</v>
      </c>
      <c r="L72" s="174">
        <v>1990</v>
      </c>
      <c r="M72" s="174">
        <v>1</v>
      </c>
      <c r="N72" s="174">
        <v>0.1</v>
      </c>
      <c r="O72" s="38"/>
      <c r="P72" s="16"/>
    </row>
    <row r="73" spans="1:16" ht="13.75" customHeight="1" x14ac:dyDescent="0.15">
      <c r="A73" s="72" t="s">
        <v>93</v>
      </c>
      <c r="B73" s="88">
        <v>269</v>
      </c>
      <c r="C73" s="88">
        <v>8615</v>
      </c>
      <c r="D73" s="88">
        <v>4400</v>
      </c>
      <c r="E73" s="88">
        <v>1262</v>
      </c>
      <c r="F73" s="88">
        <v>10</v>
      </c>
      <c r="G73" s="88">
        <v>198</v>
      </c>
      <c r="H73" s="88">
        <v>451</v>
      </c>
      <c r="I73" s="88">
        <v>9</v>
      </c>
      <c r="J73" s="74">
        <f>SUM(B73:I73)</f>
        <v>15214</v>
      </c>
      <c r="K73" s="75">
        <v>41161</v>
      </c>
      <c r="L73" s="88">
        <v>2008</v>
      </c>
      <c r="M73" s="88">
        <v>49</v>
      </c>
      <c r="N73" s="88">
        <v>12836.1</v>
      </c>
      <c r="O73" s="38"/>
      <c r="P73" s="16"/>
    </row>
    <row r="74" spans="1:16" ht="13.75" customHeight="1" x14ac:dyDescent="0.15">
      <c r="A74" s="79" t="s">
        <v>98</v>
      </c>
      <c r="B74" s="80"/>
      <c r="C74" s="80"/>
      <c r="D74" s="80"/>
      <c r="E74" s="80"/>
      <c r="F74" s="80"/>
      <c r="G74" s="80"/>
      <c r="H74" s="80"/>
      <c r="I74" s="80"/>
      <c r="J74" s="24"/>
      <c r="K74" s="23">
        <v>3</v>
      </c>
      <c r="L74" s="174">
        <v>1993</v>
      </c>
      <c r="M74" s="174">
        <v>2</v>
      </c>
      <c r="N74" s="174">
        <v>0.2</v>
      </c>
      <c r="O74" s="38"/>
      <c r="P74" s="16"/>
    </row>
    <row r="75" spans="1:16" ht="13.75" customHeight="1" x14ac:dyDescent="0.15">
      <c r="A75" s="72" t="s">
        <v>96</v>
      </c>
      <c r="B75" s="88">
        <v>29</v>
      </c>
      <c r="C75" s="88">
        <v>33</v>
      </c>
      <c r="D75" s="88">
        <v>18</v>
      </c>
      <c r="E75" s="88">
        <v>6</v>
      </c>
      <c r="F75" s="88">
        <v>44</v>
      </c>
      <c r="G75" s="88">
        <v>115</v>
      </c>
      <c r="H75" s="88">
        <v>40</v>
      </c>
      <c r="I75" s="88">
        <v>103</v>
      </c>
      <c r="J75" s="74">
        <f>SUM(B75:I75)</f>
        <v>388</v>
      </c>
      <c r="K75" s="75">
        <v>498</v>
      </c>
      <c r="L75" s="88">
        <v>1994</v>
      </c>
      <c r="M75" s="88">
        <v>57</v>
      </c>
      <c r="N75" s="88">
        <v>344.7</v>
      </c>
      <c r="O75" s="38"/>
      <c r="P75" s="16"/>
    </row>
    <row r="76" spans="1:16" ht="13.75" customHeight="1" x14ac:dyDescent="0.15">
      <c r="A76" s="79" t="s">
        <v>97</v>
      </c>
      <c r="B76" s="80"/>
      <c r="C76" s="80"/>
      <c r="D76" s="80"/>
      <c r="E76" s="80"/>
      <c r="F76" s="80"/>
      <c r="G76" s="80"/>
      <c r="H76" s="80"/>
      <c r="I76" s="80"/>
      <c r="J76" s="24"/>
      <c r="K76" s="23">
        <v>3</v>
      </c>
      <c r="L76" s="174">
        <v>1972</v>
      </c>
      <c r="M76" s="174">
        <v>2</v>
      </c>
      <c r="N76" s="174">
        <v>0</v>
      </c>
      <c r="O76" s="38"/>
      <c r="P76" s="16"/>
    </row>
    <row r="77" spans="1:16" ht="13.75" customHeight="1" x14ac:dyDescent="0.15">
      <c r="A77" s="72" t="s">
        <v>101</v>
      </c>
      <c r="B77" s="73"/>
      <c r="C77" s="88">
        <v>4</v>
      </c>
      <c r="D77" s="73"/>
      <c r="E77" s="73"/>
      <c r="F77" s="73"/>
      <c r="G77" s="88">
        <v>12</v>
      </c>
      <c r="H77" s="73"/>
      <c r="I77" s="73"/>
      <c r="J77" s="74">
        <f>SUM(B77:I77)</f>
        <v>16</v>
      </c>
      <c r="K77" s="75">
        <v>18</v>
      </c>
      <c r="L77" s="88">
        <v>1995</v>
      </c>
      <c r="M77" s="88">
        <v>41</v>
      </c>
      <c r="N77" s="88">
        <v>7.4</v>
      </c>
      <c r="O77" s="38"/>
      <c r="P77" s="16"/>
    </row>
    <row r="78" spans="1:16" ht="13.75" customHeight="1" x14ac:dyDescent="0.15">
      <c r="A78" s="79" t="s">
        <v>100</v>
      </c>
      <c r="B78" s="82">
        <v>3</v>
      </c>
      <c r="C78" s="82">
        <v>17</v>
      </c>
      <c r="D78" s="82">
        <v>7</v>
      </c>
      <c r="E78" s="80"/>
      <c r="F78" s="82">
        <v>4</v>
      </c>
      <c r="G78" s="82">
        <v>12</v>
      </c>
      <c r="H78" s="82">
        <v>5</v>
      </c>
      <c r="I78" s="82">
        <v>18</v>
      </c>
      <c r="J78" s="26">
        <f>SUM(B78:I78)</f>
        <v>66</v>
      </c>
      <c r="K78" s="23">
        <v>74</v>
      </c>
      <c r="L78" s="174">
        <v>1989</v>
      </c>
      <c r="M78" s="174">
        <v>55</v>
      </c>
      <c r="N78" s="174">
        <v>43.3</v>
      </c>
      <c r="O78" s="38"/>
      <c r="P78" s="16"/>
    </row>
    <row r="79" spans="1:16" ht="13.75" customHeight="1" x14ac:dyDescent="0.15">
      <c r="A79" s="72" t="s">
        <v>99</v>
      </c>
      <c r="B79" s="73"/>
      <c r="C79" s="88">
        <v>1</v>
      </c>
      <c r="D79" s="73"/>
      <c r="E79" s="73"/>
      <c r="F79" s="88">
        <v>3</v>
      </c>
      <c r="G79" s="88">
        <v>22</v>
      </c>
      <c r="H79" s="73"/>
      <c r="I79" s="88">
        <v>19</v>
      </c>
      <c r="J79" s="74">
        <f>SUM(B79:I79)</f>
        <v>45</v>
      </c>
      <c r="K79" s="75">
        <v>58</v>
      </c>
      <c r="L79" s="88">
        <v>2003</v>
      </c>
      <c r="M79" s="88">
        <v>43</v>
      </c>
      <c r="N79" s="88">
        <v>16.5</v>
      </c>
      <c r="O79" s="38"/>
      <c r="P79" s="16"/>
    </row>
    <row r="80" spans="1:16" ht="13.75" customHeight="1" x14ac:dyDescent="0.15">
      <c r="A80" s="79" t="s">
        <v>104</v>
      </c>
      <c r="B80" s="80"/>
      <c r="C80" s="80"/>
      <c r="D80" s="80"/>
      <c r="E80" s="80"/>
      <c r="F80" s="80"/>
      <c r="G80" s="80"/>
      <c r="H80" s="80"/>
      <c r="I80" s="80"/>
      <c r="J80" s="24"/>
      <c r="K80" s="23">
        <v>1</v>
      </c>
      <c r="L80" s="174">
        <v>2005</v>
      </c>
      <c r="M80" s="174">
        <v>1</v>
      </c>
      <c r="N80" s="174">
        <v>0.1</v>
      </c>
      <c r="O80" s="38"/>
      <c r="P80" s="16"/>
    </row>
    <row r="81" spans="1:16" ht="13.75" customHeight="1" x14ac:dyDescent="0.15">
      <c r="A81" s="72" t="s">
        <v>103</v>
      </c>
      <c r="B81" s="73"/>
      <c r="C81" s="88">
        <v>1</v>
      </c>
      <c r="D81" s="73"/>
      <c r="E81" s="73"/>
      <c r="F81" s="73"/>
      <c r="G81" s="88">
        <v>3</v>
      </c>
      <c r="H81" s="73"/>
      <c r="I81" s="73"/>
      <c r="J81" s="74">
        <f>SUM(B81:I81)</f>
        <v>4</v>
      </c>
      <c r="K81" s="75">
        <v>3</v>
      </c>
      <c r="L81" s="76" t="s">
        <v>480</v>
      </c>
      <c r="M81" s="88">
        <v>22</v>
      </c>
      <c r="N81" s="88">
        <v>1.9</v>
      </c>
      <c r="O81" s="38"/>
      <c r="P81" s="16"/>
    </row>
    <row r="82" spans="1:16" ht="13.75" customHeight="1" x14ac:dyDescent="0.15">
      <c r="A82" s="79" t="s">
        <v>105</v>
      </c>
      <c r="B82" s="80"/>
      <c r="C82" s="80"/>
      <c r="D82" s="80"/>
      <c r="E82" s="80"/>
      <c r="F82" s="80"/>
      <c r="G82" s="80"/>
      <c r="H82" s="80"/>
      <c r="I82" s="80"/>
      <c r="J82" s="24"/>
      <c r="K82" s="23">
        <v>1</v>
      </c>
      <c r="L82" s="167" t="s">
        <v>481</v>
      </c>
      <c r="M82" s="174">
        <v>5</v>
      </c>
      <c r="N82" s="174">
        <v>0.3</v>
      </c>
      <c r="O82" s="38"/>
      <c r="P82" s="16"/>
    </row>
    <row r="83" spans="1:16" ht="13.75" customHeight="1" x14ac:dyDescent="0.15">
      <c r="A83" s="72" t="s">
        <v>106</v>
      </c>
      <c r="B83" s="73"/>
      <c r="C83" s="88">
        <v>7</v>
      </c>
      <c r="D83" s="73"/>
      <c r="E83" s="73"/>
      <c r="F83" s="73"/>
      <c r="G83" s="88">
        <v>9</v>
      </c>
      <c r="H83" s="73"/>
      <c r="I83" s="73"/>
      <c r="J83" s="74">
        <f>SUM(B83:I83)</f>
        <v>16</v>
      </c>
      <c r="K83" s="75">
        <v>103</v>
      </c>
      <c r="L83" s="88">
        <v>1943</v>
      </c>
      <c r="M83" s="88">
        <v>54</v>
      </c>
      <c r="N83" s="88">
        <v>21.5</v>
      </c>
      <c r="O83" s="38"/>
      <c r="P83" s="16"/>
    </row>
    <row r="84" spans="1:16" ht="13.75" customHeight="1" x14ac:dyDescent="0.15">
      <c r="A84" s="79" t="s">
        <v>107</v>
      </c>
      <c r="B84" s="80"/>
      <c r="C84" s="80"/>
      <c r="D84" s="80"/>
      <c r="E84" s="80"/>
      <c r="F84" s="80"/>
      <c r="G84" s="80"/>
      <c r="H84" s="80"/>
      <c r="I84" s="80"/>
      <c r="J84" s="24"/>
      <c r="K84" s="23">
        <v>2</v>
      </c>
      <c r="L84" s="167" t="s">
        <v>394</v>
      </c>
      <c r="M84" s="174">
        <v>6</v>
      </c>
      <c r="N84" s="174">
        <v>0.3</v>
      </c>
      <c r="O84" s="38"/>
      <c r="P84" s="16"/>
    </row>
    <row r="85" spans="1:16" ht="13.75" customHeight="1" x14ac:dyDescent="0.15">
      <c r="A85" s="72" t="s">
        <v>108</v>
      </c>
      <c r="B85" s="73"/>
      <c r="C85" s="73"/>
      <c r="D85" s="73"/>
      <c r="E85" s="73"/>
      <c r="F85" s="73"/>
      <c r="G85" s="73"/>
      <c r="H85" s="73"/>
      <c r="I85" s="73"/>
      <c r="J85" s="162"/>
      <c r="K85" s="75">
        <v>6</v>
      </c>
      <c r="L85" s="88">
        <v>2006</v>
      </c>
      <c r="M85" s="88">
        <v>5</v>
      </c>
      <c r="N85" s="88">
        <v>1</v>
      </c>
      <c r="O85" s="38"/>
      <c r="P85" s="16"/>
    </row>
    <row r="86" spans="1:16" ht="13.75" customHeight="1" x14ac:dyDescent="0.15">
      <c r="A86" s="79" t="s">
        <v>109</v>
      </c>
      <c r="B86" s="80"/>
      <c r="C86" s="80"/>
      <c r="D86" s="80"/>
      <c r="E86" s="80"/>
      <c r="F86" s="80"/>
      <c r="G86" s="80"/>
      <c r="H86" s="80"/>
      <c r="I86" s="80"/>
      <c r="J86" s="24"/>
      <c r="K86" s="23">
        <v>2</v>
      </c>
      <c r="L86" s="167" t="s">
        <v>395</v>
      </c>
      <c r="M86" s="174">
        <v>6</v>
      </c>
      <c r="N86" s="174">
        <v>0.4</v>
      </c>
      <c r="O86" s="38"/>
      <c r="P86" s="16"/>
    </row>
    <row r="87" spans="1:16" ht="13.75" customHeight="1" x14ac:dyDescent="0.15">
      <c r="A87" s="72" t="s">
        <v>110</v>
      </c>
      <c r="B87" s="73"/>
      <c r="C87" s="88">
        <v>3</v>
      </c>
      <c r="D87" s="88">
        <v>1</v>
      </c>
      <c r="E87" s="73"/>
      <c r="F87" s="73"/>
      <c r="G87" s="88">
        <v>12</v>
      </c>
      <c r="H87" s="73"/>
      <c r="I87" s="73"/>
      <c r="J87" s="74">
        <f>SUM(B87:I87)</f>
        <v>16</v>
      </c>
      <c r="K87" s="75">
        <v>67</v>
      </c>
      <c r="L87" s="88">
        <v>2007</v>
      </c>
      <c r="M87" s="88">
        <v>26</v>
      </c>
      <c r="N87" s="88">
        <v>8</v>
      </c>
      <c r="O87" s="38"/>
      <c r="P87" s="16"/>
    </row>
    <row r="88" spans="1:16" ht="13.75" customHeight="1" x14ac:dyDescent="0.15">
      <c r="A88" s="79" t="s">
        <v>90</v>
      </c>
      <c r="B88" s="80"/>
      <c r="C88" s="80"/>
      <c r="D88" s="80"/>
      <c r="E88" s="82">
        <v>1</v>
      </c>
      <c r="F88" s="80"/>
      <c r="G88" s="82">
        <v>1</v>
      </c>
      <c r="H88" s="80"/>
      <c r="I88" s="80"/>
      <c r="J88" s="26">
        <f>SUM(B88:I88)</f>
        <v>2</v>
      </c>
      <c r="K88" s="23">
        <v>9</v>
      </c>
      <c r="L88" s="174">
        <v>1995</v>
      </c>
      <c r="M88" s="174">
        <v>37</v>
      </c>
      <c r="N88" s="174">
        <v>2.8</v>
      </c>
      <c r="O88" s="38"/>
      <c r="P88" s="16"/>
    </row>
    <row r="89" spans="1:16" ht="13.75" customHeight="1" x14ac:dyDescent="0.15">
      <c r="A89" s="72" t="s">
        <v>112</v>
      </c>
      <c r="B89" s="73"/>
      <c r="C89" s="73"/>
      <c r="D89" s="73"/>
      <c r="E89" s="73"/>
      <c r="F89" s="73"/>
      <c r="G89" s="73"/>
      <c r="H89" s="73"/>
      <c r="I89" s="73"/>
      <c r="J89" s="162"/>
      <c r="K89" s="75">
        <v>1</v>
      </c>
      <c r="L89" s="76" t="s">
        <v>396</v>
      </c>
      <c r="M89" s="88">
        <v>3</v>
      </c>
      <c r="N89" s="88">
        <v>0.1</v>
      </c>
      <c r="O89" s="38"/>
      <c r="P89" s="16"/>
    </row>
    <row r="90" spans="1:16" ht="13.75" customHeight="1" x14ac:dyDescent="0.15">
      <c r="A90" s="79" t="s">
        <v>111</v>
      </c>
      <c r="B90" s="80"/>
      <c r="C90" s="80"/>
      <c r="D90" s="80"/>
      <c r="E90" s="80"/>
      <c r="F90" s="80"/>
      <c r="G90" s="80"/>
      <c r="H90" s="80"/>
      <c r="I90" s="80"/>
      <c r="J90" s="24"/>
      <c r="K90" s="23">
        <v>1</v>
      </c>
      <c r="L90" s="167" t="s">
        <v>397</v>
      </c>
      <c r="M90" s="174">
        <v>2</v>
      </c>
      <c r="N90" s="174">
        <v>0.1</v>
      </c>
      <c r="O90" s="38"/>
      <c r="P90" s="16"/>
    </row>
    <row r="91" spans="1:16" ht="13.75" customHeight="1" x14ac:dyDescent="0.15">
      <c r="A91" s="72" t="s">
        <v>114</v>
      </c>
      <c r="B91" s="73"/>
      <c r="C91" s="73"/>
      <c r="D91" s="73"/>
      <c r="E91" s="73"/>
      <c r="F91" s="73"/>
      <c r="G91" s="73"/>
      <c r="H91" s="73"/>
      <c r="I91" s="73"/>
      <c r="J91" s="162"/>
      <c r="K91" s="75">
        <v>4</v>
      </c>
      <c r="L91" s="88">
        <v>2007</v>
      </c>
      <c r="M91" s="88">
        <v>2</v>
      </c>
      <c r="N91" s="88">
        <v>0.3</v>
      </c>
      <c r="O91" s="38"/>
      <c r="P91" s="16"/>
    </row>
    <row r="92" spans="1:16" ht="13.75" customHeight="1" x14ac:dyDescent="0.15">
      <c r="A92" s="79" t="s">
        <v>115</v>
      </c>
      <c r="B92" s="80"/>
      <c r="C92" s="80"/>
      <c r="D92" s="82">
        <v>20</v>
      </c>
      <c r="E92" s="80"/>
      <c r="F92" s="80"/>
      <c r="G92" s="80"/>
      <c r="H92" s="80"/>
      <c r="I92" s="80"/>
      <c r="J92" s="26">
        <f>SUM(B92:I92)</f>
        <v>20</v>
      </c>
      <c r="K92" s="23">
        <v>231</v>
      </c>
      <c r="L92" s="174">
        <v>2007</v>
      </c>
      <c r="M92" s="174">
        <v>29</v>
      </c>
      <c r="N92" s="174">
        <v>64.2</v>
      </c>
      <c r="O92" s="38"/>
      <c r="P92" s="16"/>
    </row>
    <row r="93" spans="1:16" ht="13.75" customHeight="1" x14ac:dyDescent="0.15">
      <c r="A93" s="72" t="s">
        <v>113</v>
      </c>
      <c r="B93" s="88">
        <v>192</v>
      </c>
      <c r="C93" s="88">
        <v>112</v>
      </c>
      <c r="D93" s="88">
        <v>243</v>
      </c>
      <c r="E93" s="88">
        <v>24</v>
      </c>
      <c r="F93" s="88">
        <v>30</v>
      </c>
      <c r="G93" s="88">
        <v>1148</v>
      </c>
      <c r="H93" s="88">
        <v>1140</v>
      </c>
      <c r="I93" s="88">
        <v>3</v>
      </c>
      <c r="J93" s="74">
        <f>SUM(B93:I93)</f>
        <v>2892</v>
      </c>
      <c r="K93" s="75">
        <v>4570</v>
      </c>
      <c r="L93" s="88">
        <v>1996</v>
      </c>
      <c r="M93" s="88">
        <v>57</v>
      </c>
      <c r="N93" s="88">
        <v>2361.6</v>
      </c>
      <c r="O93" s="38"/>
      <c r="P93" s="16"/>
    </row>
    <row r="94" spans="1:16" ht="13.75" customHeight="1" x14ac:dyDescent="0.15">
      <c r="A94" s="79" t="s">
        <v>120</v>
      </c>
      <c r="B94" s="80"/>
      <c r="C94" s="80"/>
      <c r="D94" s="80"/>
      <c r="E94" s="80"/>
      <c r="F94" s="80"/>
      <c r="G94" s="82">
        <v>2</v>
      </c>
      <c r="H94" s="80"/>
      <c r="I94" s="80"/>
      <c r="J94" s="26">
        <f>SUM(B94:I94)</f>
        <v>2</v>
      </c>
      <c r="K94" s="23">
        <v>1</v>
      </c>
      <c r="L94" s="167" t="s">
        <v>494</v>
      </c>
      <c r="M94" s="174">
        <v>2</v>
      </c>
      <c r="N94" s="174">
        <v>0</v>
      </c>
      <c r="O94" s="38"/>
      <c r="P94" s="16"/>
    </row>
    <row r="95" spans="1:16" ht="13.75" customHeight="1" x14ac:dyDescent="0.15">
      <c r="A95" s="72" t="s">
        <v>118</v>
      </c>
      <c r="B95" s="73"/>
      <c r="C95" s="73"/>
      <c r="D95" s="73"/>
      <c r="E95" s="73"/>
      <c r="F95" s="73"/>
      <c r="G95" s="73"/>
      <c r="H95" s="73"/>
      <c r="I95" s="73"/>
      <c r="J95" s="162"/>
      <c r="K95" s="75">
        <v>1</v>
      </c>
      <c r="L95" s="76" t="s">
        <v>398</v>
      </c>
      <c r="M95" s="88">
        <v>2</v>
      </c>
      <c r="N95" s="88">
        <v>0.1</v>
      </c>
      <c r="O95" s="38"/>
      <c r="P95" s="16"/>
    </row>
    <row r="96" spans="1:16" ht="13.75" customHeight="1" x14ac:dyDescent="0.15">
      <c r="A96" s="79" t="s">
        <v>133</v>
      </c>
      <c r="B96" s="82">
        <v>11</v>
      </c>
      <c r="C96" s="82">
        <v>12</v>
      </c>
      <c r="D96" s="82">
        <v>4</v>
      </c>
      <c r="E96" s="82">
        <v>4</v>
      </c>
      <c r="F96" s="82">
        <v>1</v>
      </c>
      <c r="G96" s="82">
        <v>24</v>
      </c>
      <c r="H96" s="82">
        <v>9</v>
      </c>
      <c r="I96" s="82">
        <v>16</v>
      </c>
      <c r="J96" s="26">
        <f>SUM(B96:I96)</f>
        <v>81</v>
      </c>
      <c r="K96" s="23">
        <v>151</v>
      </c>
      <c r="L96" s="174">
        <v>2007</v>
      </c>
      <c r="M96" s="174">
        <v>55</v>
      </c>
      <c r="N96" s="174">
        <v>99.4</v>
      </c>
      <c r="O96" s="38"/>
      <c r="P96" s="16"/>
    </row>
    <row r="97" spans="1:16" ht="13.75" customHeight="1" x14ac:dyDescent="0.15">
      <c r="A97" s="72" t="s">
        <v>121</v>
      </c>
      <c r="B97" s="73"/>
      <c r="C97" s="88">
        <v>1</v>
      </c>
      <c r="D97" s="73"/>
      <c r="E97" s="73"/>
      <c r="F97" s="73"/>
      <c r="G97" s="73"/>
      <c r="H97" s="73"/>
      <c r="I97" s="73"/>
      <c r="J97" s="74">
        <f>SUM(B97:I97)</f>
        <v>1</v>
      </c>
      <c r="K97" s="75">
        <v>1</v>
      </c>
      <c r="L97" s="76" t="s">
        <v>495</v>
      </c>
      <c r="M97" s="88">
        <v>3</v>
      </c>
      <c r="N97" s="88">
        <v>0.2</v>
      </c>
      <c r="O97" s="38"/>
      <c r="P97" s="16"/>
    </row>
    <row r="98" spans="1:16" ht="13.75" customHeight="1" x14ac:dyDescent="0.15">
      <c r="A98" s="79" t="s">
        <v>126</v>
      </c>
      <c r="B98" s="80"/>
      <c r="C98" s="80"/>
      <c r="D98" s="80"/>
      <c r="E98" s="80"/>
      <c r="F98" s="80"/>
      <c r="G98" s="80"/>
      <c r="H98" s="80"/>
      <c r="I98" s="80"/>
      <c r="J98" s="24"/>
      <c r="K98" s="23">
        <v>2</v>
      </c>
      <c r="L98" s="167" t="s">
        <v>400</v>
      </c>
      <c r="M98" s="174">
        <v>2</v>
      </c>
      <c r="N98" s="174">
        <v>0.2</v>
      </c>
      <c r="O98" s="38"/>
      <c r="P98" s="16"/>
    </row>
    <row r="99" spans="1:16" ht="13.75" customHeight="1" x14ac:dyDescent="0.15">
      <c r="A99" s="72" t="s">
        <v>125</v>
      </c>
      <c r="B99" s="73"/>
      <c r="C99" s="73"/>
      <c r="D99" s="73"/>
      <c r="E99" s="73"/>
      <c r="F99" s="73"/>
      <c r="G99" s="73"/>
      <c r="H99" s="73"/>
      <c r="I99" s="73"/>
      <c r="J99" s="162"/>
      <c r="K99" s="75">
        <v>1</v>
      </c>
      <c r="L99" s="88">
        <v>1985</v>
      </c>
      <c r="M99" s="88">
        <v>1</v>
      </c>
      <c r="N99" s="88">
        <v>0</v>
      </c>
      <c r="O99" s="38"/>
      <c r="P99" s="16"/>
    </row>
    <row r="100" spans="1:16" ht="13.75" customHeight="1" x14ac:dyDescent="0.15">
      <c r="A100" s="79" t="s">
        <v>127</v>
      </c>
      <c r="B100" s="80"/>
      <c r="C100" s="82">
        <v>6</v>
      </c>
      <c r="D100" s="80"/>
      <c r="E100" s="80"/>
      <c r="F100" s="80"/>
      <c r="G100" s="82">
        <v>1</v>
      </c>
      <c r="H100" s="80"/>
      <c r="I100" s="80"/>
      <c r="J100" s="26">
        <f>SUM(B100:I100)</f>
        <v>7</v>
      </c>
      <c r="K100" s="23">
        <v>65</v>
      </c>
      <c r="L100" s="174">
        <v>1996</v>
      </c>
      <c r="M100" s="174">
        <v>46</v>
      </c>
      <c r="N100" s="174">
        <v>19.100000000000001</v>
      </c>
      <c r="O100" s="38"/>
      <c r="P100" s="16"/>
    </row>
    <row r="101" spans="1:16" ht="13.75" customHeight="1" x14ac:dyDescent="0.15">
      <c r="A101" s="72" t="s">
        <v>122</v>
      </c>
      <c r="B101" s="88">
        <v>8</v>
      </c>
      <c r="C101" s="88">
        <v>173</v>
      </c>
      <c r="D101" s="88">
        <v>3</v>
      </c>
      <c r="E101" s="88">
        <v>4</v>
      </c>
      <c r="F101" s="88">
        <v>36</v>
      </c>
      <c r="G101" s="88">
        <v>32</v>
      </c>
      <c r="H101" s="88">
        <v>39</v>
      </c>
      <c r="I101" s="88">
        <v>5</v>
      </c>
      <c r="J101" s="74">
        <f>SUM(B101:I101)</f>
        <v>300</v>
      </c>
      <c r="K101" s="75">
        <v>820</v>
      </c>
      <c r="L101" s="88">
        <v>1963</v>
      </c>
      <c r="M101" s="88">
        <v>57</v>
      </c>
      <c r="N101" s="88">
        <v>333.8</v>
      </c>
      <c r="O101" s="38"/>
      <c r="P101" s="16"/>
    </row>
    <row r="102" spans="1:16" ht="13.75" customHeight="1" x14ac:dyDescent="0.15">
      <c r="A102" s="79" t="s">
        <v>124</v>
      </c>
      <c r="B102" s="80"/>
      <c r="C102" s="82">
        <v>2</v>
      </c>
      <c r="D102" s="80"/>
      <c r="E102" s="80"/>
      <c r="F102" s="80"/>
      <c r="G102" s="80"/>
      <c r="H102" s="80"/>
      <c r="I102" s="80"/>
      <c r="J102" s="26">
        <f>SUM(B102:I102)</f>
        <v>2</v>
      </c>
      <c r="K102" s="23">
        <v>3</v>
      </c>
      <c r="L102" s="174">
        <v>2005</v>
      </c>
      <c r="M102" s="174">
        <v>9</v>
      </c>
      <c r="N102" s="174">
        <v>0.6</v>
      </c>
      <c r="O102" s="38"/>
      <c r="P102" s="16"/>
    </row>
    <row r="103" spans="1:16" ht="13.75" customHeight="1" x14ac:dyDescent="0.15">
      <c r="A103" s="72" t="s">
        <v>123</v>
      </c>
      <c r="B103" s="73"/>
      <c r="C103" s="73"/>
      <c r="D103" s="73"/>
      <c r="E103" s="73"/>
      <c r="F103" s="73"/>
      <c r="G103" s="73"/>
      <c r="H103" s="73"/>
      <c r="I103" s="73"/>
      <c r="J103" s="162"/>
      <c r="K103" s="75">
        <v>2</v>
      </c>
      <c r="L103" s="88">
        <v>1995</v>
      </c>
      <c r="M103" s="88">
        <v>1</v>
      </c>
      <c r="N103" s="88">
        <v>0.1</v>
      </c>
      <c r="O103" s="38"/>
      <c r="P103" s="16"/>
    </row>
    <row r="104" spans="1:16" ht="13.75" customHeight="1" x14ac:dyDescent="0.15">
      <c r="A104" s="79" t="s">
        <v>132</v>
      </c>
      <c r="B104" s="82">
        <v>93</v>
      </c>
      <c r="C104" s="82">
        <v>59</v>
      </c>
      <c r="D104" s="82">
        <v>17</v>
      </c>
      <c r="E104" s="82">
        <v>8</v>
      </c>
      <c r="F104" s="82">
        <v>76</v>
      </c>
      <c r="G104" s="82">
        <v>54</v>
      </c>
      <c r="H104" s="82">
        <v>110</v>
      </c>
      <c r="I104" s="82">
        <v>62</v>
      </c>
      <c r="J104" s="26">
        <f>SUM(B104:I104)</f>
        <v>479</v>
      </c>
      <c r="K104" s="23">
        <v>1107</v>
      </c>
      <c r="L104" s="174">
        <v>2004</v>
      </c>
      <c r="M104" s="174">
        <v>55</v>
      </c>
      <c r="N104" s="174">
        <v>488.8</v>
      </c>
      <c r="O104" s="38"/>
      <c r="P104" s="16"/>
    </row>
    <row r="105" spans="1:16" ht="13.75" customHeight="1" x14ac:dyDescent="0.15">
      <c r="A105" s="72" t="s">
        <v>130</v>
      </c>
      <c r="B105" s="73"/>
      <c r="C105" s="73"/>
      <c r="D105" s="73"/>
      <c r="E105" s="73"/>
      <c r="F105" s="73"/>
      <c r="G105" s="73"/>
      <c r="H105" s="73"/>
      <c r="I105" s="73"/>
      <c r="J105" s="162"/>
      <c r="K105" s="75">
        <v>1</v>
      </c>
      <c r="L105" s="88">
        <v>1987</v>
      </c>
      <c r="M105" s="88">
        <v>1</v>
      </c>
      <c r="N105" s="88">
        <v>0</v>
      </c>
      <c r="O105" s="38"/>
      <c r="P105" s="16"/>
    </row>
    <row r="106" spans="1:16" ht="13.75" customHeight="1" x14ac:dyDescent="0.15">
      <c r="A106" s="79" t="s">
        <v>129</v>
      </c>
      <c r="B106" s="80"/>
      <c r="C106" s="82">
        <v>3</v>
      </c>
      <c r="D106" s="80"/>
      <c r="E106" s="80"/>
      <c r="F106" s="80"/>
      <c r="G106" s="82">
        <v>1</v>
      </c>
      <c r="H106" s="80"/>
      <c r="I106" s="80"/>
      <c r="J106" s="26">
        <f>SUM(B106:I106)</f>
        <v>4</v>
      </c>
      <c r="K106" s="23">
        <v>28</v>
      </c>
      <c r="L106" s="174">
        <v>2005</v>
      </c>
      <c r="M106" s="174">
        <v>32</v>
      </c>
      <c r="N106" s="174">
        <v>5.8</v>
      </c>
      <c r="O106" s="38"/>
      <c r="P106" s="16"/>
    </row>
    <row r="107" spans="1:16" ht="13.75" customHeight="1" x14ac:dyDescent="0.15">
      <c r="A107" s="72" t="s">
        <v>131</v>
      </c>
      <c r="B107" s="73"/>
      <c r="C107" s="73"/>
      <c r="D107" s="73"/>
      <c r="E107" s="73"/>
      <c r="F107" s="73"/>
      <c r="G107" s="73"/>
      <c r="H107" s="73"/>
      <c r="I107" s="73"/>
      <c r="J107" s="162"/>
      <c r="K107" s="75">
        <v>1</v>
      </c>
      <c r="L107" s="76" t="s">
        <v>437</v>
      </c>
      <c r="M107" s="88">
        <v>3</v>
      </c>
      <c r="N107" s="88">
        <v>0.1</v>
      </c>
      <c r="O107" s="38"/>
      <c r="P107" s="16"/>
    </row>
    <row r="108" spans="1:16" ht="13.75" customHeight="1" x14ac:dyDescent="0.15">
      <c r="A108" s="79" t="s">
        <v>128</v>
      </c>
      <c r="B108" s="82">
        <v>1</v>
      </c>
      <c r="C108" s="82">
        <v>1</v>
      </c>
      <c r="D108" s="80"/>
      <c r="E108" s="80"/>
      <c r="F108" s="80"/>
      <c r="G108" s="82">
        <v>1</v>
      </c>
      <c r="H108" s="80"/>
      <c r="I108" s="80"/>
      <c r="J108" s="26">
        <f>SUM(B108:I108)</f>
        <v>3</v>
      </c>
      <c r="K108" s="23">
        <v>24</v>
      </c>
      <c r="L108" s="174">
        <v>2006</v>
      </c>
      <c r="M108" s="174">
        <v>26</v>
      </c>
      <c r="N108" s="174">
        <v>10.6</v>
      </c>
      <c r="O108" s="38"/>
      <c r="P108" s="16"/>
    </row>
    <row r="109" spans="1:16" ht="13.75" customHeight="1" x14ac:dyDescent="0.15">
      <c r="A109" s="72" t="s">
        <v>116</v>
      </c>
      <c r="B109" s="73"/>
      <c r="C109" s="88">
        <v>1</v>
      </c>
      <c r="D109" s="73"/>
      <c r="E109" s="73"/>
      <c r="F109" s="73"/>
      <c r="G109" s="73"/>
      <c r="H109" s="73"/>
      <c r="I109" s="73"/>
      <c r="J109" s="74">
        <f>SUM(B109:I109)</f>
        <v>1</v>
      </c>
      <c r="K109" s="75">
        <v>11</v>
      </c>
      <c r="L109" s="88">
        <v>1997</v>
      </c>
      <c r="M109" s="88">
        <v>9</v>
      </c>
      <c r="N109" s="88">
        <v>1.5</v>
      </c>
      <c r="O109" s="38"/>
      <c r="P109" s="16"/>
    </row>
    <row r="110" spans="1:16" ht="13.75" customHeight="1" x14ac:dyDescent="0.15">
      <c r="A110" s="79" t="s">
        <v>117</v>
      </c>
      <c r="B110" s="80"/>
      <c r="C110" s="82">
        <v>420</v>
      </c>
      <c r="D110" s="80"/>
      <c r="E110" s="80"/>
      <c r="F110" s="80"/>
      <c r="G110" s="82">
        <v>2</v>
      </c>
      <c r="H110" s="82">
        <v>1101</v>
      </c>
      <c r="I110" s="80"/>
      <c r="J110" s="26">
        <f>SUM(B110:I110)</f>
        <v>1523</v>
      </c>
      <c r="K110" s="23">
        <v>4934</v>
      </c>
      <c r="L110" s="174">
        <v>2008</v>
      </c>
      <c r="M110" s="174">
        <v>31</v>
      </c>
      <c r="N110" s="174">
        <v>801.8</v>
      </c>
      <c r="O110" s="38"/>
      <c r="P110" s="16"/>
    </row>
    <row r="111" spans="1:16" ht="13.75" customHeight="1" x14ac:dyDescent="0.15">
      <c r="A111" s="72" t="s">
        <v>135</v>
      </c>
      <c r="B111" s="73"/>
      <c r="C111" s="73"/>
      <c r="D111" s="73"/>
      <c r="E111" s="73"/>
      <c r="F111" s="73"/>
      <c r="G111" s="73"/>
      <c r="H111" s="73"/>
      <c r="I111" s="73"/>
      <c r="J111" s="162"/>
      <c r="K111" s="75">
        <v>4</v>
      </c>
      <c r="L111" s="88">
        <v>1976</v>
      </c>
      <c r="M111" s="88">
        <v>6</v>
      </c>
      <c r="N111" s="88">
        <v>0.2</v>
      </c>
      <c r="O111" s="38"/>
      <c r="P111" s="16"/>
    </row>
    <row r="112" spans="1:16" ht="13.75" customHeight="1" x14ac:dyDescent="0.15">
      <c r="A112" s="79" t="s">
        <v>134</v>
      </c>
      <c r="B112" s="80"/>
      <c r="C112" s="80"/>
      <c r="D112" s="80"/>
      <c r="E112" s="80"/>
      <c r="F112" s="80"/>
      <c r="G112" s="82">
        <v>3</v>
      </c>
      <c r="H112" s="80"/>
      <c r="I112" s="80"/>
      <c r="J112" s="26">
        <f>SUM(B112:I112)</f>
        <v>3</v>
      </c>
      <c r="K112" s="23">
        <v>10</v>
      </c>
      <c r="L112" s="174">
        <v>1994</v>
      </c>
      <c r="M112" s="174">
        <v>16</v>
      </c>
      <c r="N112" s="174">
        <v>1.4</v>
      </c>
      <c r="O112" s="38"/>
      <c r="P112" s="16"/>
    </row>
    <row r="113" spans="1:16" ht="13.75" customHeight="1" x14ac:dyDescent="0.15">
      <c r="A113" s="72" t="s">
        <v>137</v>
      </c>
      <c r="B113" s="73"/>
      <c r="C113" s="73"/>
      <c r="D113" s="73"/>
      <c r="E113" s="73"/>
      <c r="F113" s="73"/>
      <c r="G113" s="88">
        <v>6</v>
      </c>
      <c r="H113" s="73"/>
      <c r="I113" s="73"/>
      <c r="J113" s="74">
        <f>SUM(B113:I113)</f>
        <v>6</v>
      </c>
      <c r="K113" s="75">
        <v>2</v>
      </c>
      <c r="L113" s="88">
        <v>2001</v>
      </c>
      <c r="M113" s="88">
        <v>3</v>
      </c>
      <c r="N113" s="88">
        <v>0.2</v>
      </c>
      <c r="O113" s="38"/>
      <c r="P113" s="16"/>
    </row>
    <row r="114" spans="1:16" ht="13.75" customHeight="1" x14ac:dyDescent="0.15">
      <c r="A114" s="79" t="s">
        <v>139</v>
      </c>
      <c r="B114" s="80"/>
      <c r="C114" s="82">
        <v>1</v>
      </c>
      <c r="D114" s="80"/>
      <c r="E114" s="80"/>
      <c r="F114" s="80"/>
      <c r="G114" s="80"/>
      <c r="H114" s="80"/>
      <c r="I114" s="82">
        <v>1</v>
      </c>
      <c r="J114" s="26">
        <f>SUM(B114:I114)</f>
        <v>2</v>
      </c>
      <c r="K114" s="23">
        <v>350</v>
      </c>
      <c r="L114" s="174">
        <v>1999</v>
      </c>
      <c r="M114" s="174">
        <v>31</v>
      </c>
      <c r="N114" s="174">
        <v>62.6</v>
      </c>
      <c r="O114" s="38"/>
      <c r="P114" s="16"/>
    </row>
    <row r="115" spans="1:16" ht="13.75" customHeight="1" x14ac:dyDescent="0.15">
      <c r="A115" s="72" t="s">
        <v>138</v>
      </c>
      <c r="B115" s="73"/>
      <c r="C115" s="73"/>
      <c r="D115" s="73"/>
      <c r="E115" s="73"/>
      <c r="F115" s="73"/>
      <c r="G115" s="73"/>
      <c r="H115" s="73"/>
      <c r="I115" s="73"/>
      <c r="J115" s="162"/>
      <c r="K115" s="75">
        <v>2</v>
      </c>
      <c r="L115" s="88">
        <v>1991</v>
      </c>
      <c r="M115" s="88">
        <v>7</v>
      </c>
      <c r="N115" s="88">
        <v>0.3</v>
      </c>
      <c r="O115" s="38"/>
      <c r="P115" s="16"/>
    </row>
    <row r="116" spans="1:16" ht="13.75" customHeight="1" x14ac:dyDescent="0.15">
      <c r="A116" s="79" t="s">
        <v>150</v>
      </c>
      <c r="B116" s="82">
        <v>29</v>
      </c>
      <c r="C116" s="82">
        <v>21</v>
      </c>
      <c r="D116" s="82">
        <v>66</v>
      </c>
      <c r="E116" s="82">
        <v>35</v>
      </c>
      <c r="F116" s="82">
        <v>69</v>
      </c>
      <c r="G116" s="82">
        <v>114</v>
      </c>
      <c r="H116" s="82">
        <v>134</v>
      </c>
      <c r="I116" s="82">
        <v>153</v>
      </c>
      <c r="J116" s="26">
        <f>SUM(B116:I116)</f>
        <v>621</v>
      </c>
      <c r="K116" s="23">
        <v>1600</v>
      </c>
      <c r="L116" s="174">
        <v>1943</v>
      </c>
      <c r="M116" s="174">
        <v>57</v>
      </c>
      <c r="N116" s="174">
        <v>719.1</v>
      </c>
      <c r="O116" s="38"/>
      <c r="P116" s="16"/>
    </row>
    <row r="117" spans="1:16" ht="13.75" customHeight="1" x14ac:dyDescent="0.15">
      <c r="A117" s="72" t="s">
        <v>147</v>
      </c>
      <c r="B117" s="73"/>
      <c r="C117" s="88">
        <v>1</v>
      </c>
      <c r="D117" s="73"/>
      <c r="E117" s="73"/>
      <c r="F117" s="73"/>
      <c r="G117" s="73"/>
      <c r="H117" s="73"/>
      <c r="I117" s="73"/>
      <c r="J117" s="74">
        <f>SUM(B117:I117)</f>
        <v>1</v>
      </c>
      <c r="K117" s="75">
        <v>144</v>
      </c>
      <c r="L117" s="88">
        <v>1999</v>
      </c>
      <c r="M117" s="88">
        <v>23</v>
      </c>
      <c r="N117" s="88">
        <v>12.8</v>
      </c>
      <c r="O117" s="38"/>
      <c r="P117" s="16"/>
    </row>
    <row r="118" spans="1:16" ht="13.75" customHeight="1" x14ac:dyDescent="0.15">
      <c r="A118" s="79" t="s">
        <v>148</v>
      </c>
      <c r="B118" s="82">
        <v>80</v>
      </c>
      <c r="C118" s="82">
        <v>49</v>
      </c>
      <c r="D118" s="82">
        <v>46</v>
      </c>
      <c r="E118" s="82">
        <v>2</v>
      </c>
      <c r="F118" s="82">
        <v>10</v>
      </c>
      <c r="G118" s="82">
        <v>62</v>
      </c>
      <c r="H118" s="82">
        <v>69</v>
      </c>
      <c r="I118" s="82">
        <v>140</v>
      </c>
      <c r="J118" s="26">
        <f>SUM(B118:I118)</f>
        <v>458</v>
      </c>
      <c r="K118" s="23">
        <v>542</v>
      </c>
      <c r="L118" s="174">
        <v>2005</v>
      </c>
      <c r="M118" s="174">
        <v>54</v>
      </c>
      <c r="N118" s="174">
        <v>280</v>
      </c>
      <c r="O118" s="38"/>
      <c r="P118" s="16"/>
    </row>
    <row r="119" spans="1:16" ht="13.75" customHeight="1" x14ac:dyDescent="0.15">
      <c r="A119" s="72" t="s">
        <v>143</v>
      </c>
      <c r="B119" s="73"/>
      <c r="C119" s="73"/>
      <c r="D119" s="73"/>
      <c r="E119" s="73"/>
      <c r="F119" s="73"/>
      <c r="G119" s="73"/>
      <c r="H119" s="73"/>
      <c r="I119" s="73"/>
      <c r="J119" s="162"/>
      <c r="K119" s="75">
        <v>18</v>
      </c>
      <c r="L119" s="88">
        <v>1990</v>
      </c>
      <c r="M119" s="88">
        <v>5</v>
      </c>
      <c r="N119" s="88">
        <v>1</v>
      </c>
      <c r="O119" s="38"/>
      <c r="P119" s="16"/>
    </row>
    <row r="120" spans="1:16" ht="13.75" customHeight="1" x14ac:dyDescent="0.15">
      <c r="A120" s="79" t="s">
        <v>144</v>
      </c>
      <c r="B120" s="80"/>
      <c r="C120" s="80"/>
      <c r="D120" s="80"/>
      <c r="E120" s="80"/>
      <c r="F120" s="80"/>
      <c r="G120" s="80"/>
      <c r="H120" s="80"/>
      <c r="I120" s="80"/>
      <c r="J120" s="24"/>
      <c r="K120" s="23">
        <v>375</v>
      </c>
      <c r="L120" s="174">
        <v>2008</v>
      </c>
      <c r="M120" s="174">
        <v>10</v>
      </c>
      <c r="N120" s="174">
        <v>20.8</v>
      </c>
      <c r="O120" s="38"/>
      <c r="P120" s="16"/>
    </row>
    <row r="121" spans="1:16" ht="13.75" customHeight="1" x14ac:dyDescent="0.15">
      <c r="A121" s="72" t="s">
        <v>140</v>
      </c>
      <c r="B121" s="73"/>
      <c r="C121" s="73"/>
      <c r="D121" s="73"/>
      <c r="E121" s="73"/>
      <c r="F121" s="73"/>
      <c r="G121" s="73"/>
      <c r="H121" s="73"/>
      <c r="I121" s="73"/>
      <c r="J121" s="162"/>
      <c r="K121" s="75">
        <v>29</v>
      </c>
      <c r="L121" s="88">
        <v>1961</v>
      </c>
      <c r="M121" s="88">
        <v>11</v>
      </c>
      <c r="N121" s="88">
        <v>0.2</v>
      </c>
      <c r="O121" s="38"/>
      <c r="P121" s="16"/>
    </row>
    <row r="122" spans="1:16" ht="13.75" customHeight="1" x14ac:dyDescent="0.15">
      <c r="A122" s="79" t="s">
        <v>145</v>
      </c>
      <c r="B122" s="80"/>
      <c r="C122" s="80"/>
      <c r="D122" s="80"/>
      <c r="E122" s="80"/>
      <c r="F122" s="80"/>
      <c r="G122" s="80"/>
      <c r="H122" s="80"/>
      <c r="I122" s="80"/>
      <c r="J122" s="24"/>
      <c r="K122" s="23">
        <v>1032</v>
      </c>
      <c r="L122" s="174">
        <v>2007</v>
      </c>
      <c r="M122" s="174">
        <v>19</v>
      </c>
      <c r="N122" s="174">
        <v>83.2</v>
      </c>
      <c r="O122" s="38"/>
      <c r="P122" s="16"/>
    </row>
    <row r="123" spans="1:16" ht="13.75" customHeight="1" x14ac:dyDescent="0.15">
      <c r="A123" s="72" t="s">
        <v>146</v>
      </c>
      <c r="B123" s="73"/>
      <c r="C123" s="73"/>
      <c r="D123" s="73"/>
      <c r="E123" s="73"/>
      <c r="F123" s="73"/>
      <c r="G123" s="73"/>
      <c r="H123" s="73"/>
      <c r="I123" s="73"/>
      <c r="J123" s="162"/>
      <c r="K123" s="75">
        <v>8</v>
      </c>
      <c r="L123" s="88">
        <v>2007</v>
      </c>
      <c r="M123" s="88">
        <v>1</v>
      </c>
      <c r="N123" s="88">
        <v>0.4</v>
      </c>
      <c r="O123" s="38"/>
      <c r="P123" s="16"/>
    </row>
    <row r="124" spans="1:16" ht="13.75" customHeight="1" x14ac:dyDescent="0.15">
      <c r="A124" s="79" t="s">
        <v>142</v>
      </c>
      <c r="B124" s="80"/>
      <c r="C124" s="82">
        <v>3</v>
      </c>
      <c r="D124" s="80"/>
      <c r="E124" s="80"/>
      <c r="F124" s="80"/>
      <c r="G124" s="82">
        <v>1</v>
      </c>
      <c r="H124" s="80"/>
      <c r="I124" s="82">
        <v>6</v>
      </c>
      <c r="J124" s="26">
        <f>SUM(B124:I124)</f>
        <v>10</v>
      </c>
      <c r="K124" s="23">
        <v>25</v>
      </c>
      <c r="L124" s="174">
        <v>1978</v>
      </c>
      <c r="M124" s="174">
        <v>22</v>
      </c>
      <c r="N124" s="174">
        <v>4</v>
      </c>
      <c r="O124" s="38"/>
      <c r="P124" s="16"/>
    </row>
    <row r="125" spans="1:16" ht="13.75" customHeight="1" x14ac:dyDescent="0.15">
      <c r="A125" s="72" t="s">
        <v>141</v>
      </c>
      <c r="B125" s="88">
        <v>30</v>
      </c>
      <c r="C125" s="88">
        <v>32</v>
      </c>
      <c r="D125" s="88">
        <v>7</v>
      </c>
      <c r="E125" s="73"/>
      <c r="F125" s="73"/>
      <c r="G125" s="88">
        <v>2</v>
      </c>
      <c r="H125" s="88">
        <v>22</v>
      </c>
      <c r="I125" s="88">
        <v>26</v>
      </c>
      <c r="J125" s="74">
        <f>SUM(B125:I125)</f>
        <v>119</v>
      </c>
      <c r="K125" s="75">
        <v>1095</v>
      </c>
      <c r="L125" s="88">
        <v>1994</v>
      </c>
      <c r="M125" s="88">
        <v>25</v>
      </c>
      <c r="N125" s="88">
        <v>277.60000000000002</v>
      </c>
      <c r="O125" s="38"/>
      <c r="P125" s="16"/>
    </row>
    <row r="126" spans="1:16" ht="13.75" customHeight="1" x14ac:dyDescent="0.15">
      <c r="A126" s="79" t="s">
        <v>149</v>
      </c>
      <c r="B126" s="80"/>
      <c r="C126" s="80"/>
      <c r="D126" s="80"/>
      <c r="E126" s="80"/>
      <c r="F126" s="80"/>
      <c r="G126" s="80"/>
      <c r="H126" s="80"/>
      <c r="I126" s="80"/>
      <c r="J126" s="24"/>
      <c r="K126" s="23">
        <v>47</v>
      </c>
      <c r="L126" s="174">
        <v>1961</v>
      </c>
      <c r="M126" s="174">
        <v>23</v>
      </c>
      <c r="N126" s="174">
        <v>1.8</v>
      </c>
      <c r="O126" s="38"/>
      <c r="P126" s="16"/>
    </row>
    <row r="127" spans="1:16" ht="13.75" customHeight="1" x14ac:dyDescent="0.15">
      <c r="A127" s="214"/>
      <c r="B127" s="73"/>
      <c r="C127" s="73"/>
      <c r="D127" s="73"/>
      <c r="E127" s="73"/>
      <c r="F127" s="73"/>
      <c r="G127" s="73"/>
      <c r="H127" s="73"/>
      <c r="I127" s="73"/>
      <c r="J127" s="162"/>
      <c r="K127" s="215"/>
      <c r="L127" s="73"/>
      <c r="M127" s="73"/>
      <c r="N127" s="73"/>
      <c r="O127" s="38"/>
      <c r="P127" s="16"/>
    </row>
    <row r="128" spans="1:16" ht="13.75" customHeight="1" x14ac:dyDescent="0.15">
      <c r="A128" s="79" t="s">
        <v>496</v>
      </c>
      <c r="B128" s="80"/>
      <c r="C128" s="80"/>
      <c r="D128" s="80"/>
      <c r="E128" s="80"/>
      <c r="F128" s="80"/>
      <c r="G128" s="80"/>
      <c r="H128" s="80"/>
      <c r="I128" s="80"/>
      <c r="J128" s="24"/>
      <c r="K128" s="179" t="s">
        <v>12</v>
      </c>
      <c r="L128" s="174">
        <v>2004</v>
      </c>
      <c r="M128" s="174">
        <v>0</v>
      </c>
      <c r="N128" s="174">
        <v>0</v>
      </c>
      <c r="O128" s="38"/>
      <c r="P128" s="16"/>
    </row>
    <row r="129" spans="1:16" ht="13.75" customHeight="1" x14ac:dyDescent="0.15">
      <c r="A129" s="72" t="s">
        <v>497</v>
      </c>
      <c r="B129" s="73"/>
      <c r="C129" s="73"/>
      <c r="D129" s="73"/>
      <c r="E129" s="73"/>
      <c r="F129" s="73"/>
      <c r="G129" s="73"/>
      <c r="H129" s="73"/>
      <c r="I129" s="73"/>
      <c r="J129" s="162"/>
      <c r="K129" s="75">
        <v>1500</v>
      </c>
      <c r="L129" s="88">
        <v>1976</v>
      </c>
      <c r="M129" s="88">
        <v>4</v>
      </c>
      <c r="N129" s="88">
        <v>4.8</v>
      </c>
      <c r="O129" s="38"/>
      <c r="P129" s="16"/>
    </row>
    <row r="130" spans="1:16" ht="13.75" customHeight="1" x14ac:dyDescent="0.15">
      <c r="A130" s="79" t="s">
        <v>498</v>
      </c>
      <c r="B130" s="80"/>
      <c r="C130" s="80"/>
      <c r="D130" s="80"/>
      <c r="E130" s="80"/>
      <c r="F130" s="80"/>
      <c r="G130" s="80"/>
      <c r="H130" s="80"/>
      <c r="I130" s="80"/>
      <c r="J130" s="24"/>
      <c r="K130" s="23">
        <v>3</v>
      </c>
      <c r="L130" s="174">
        <v>1990</v>
      </c>
      <c r="M130" s="174">
        <v>3</v>
      </c>
      <c r="N130" s="174">
        <v>0.3</v>
      </c>
      <c r="O130" s="38"/>
      <c r="P130" s="16"/>
    </row>
    <row r="131" spans="1:16" ht="13.75" customHeight="1" x14ac:dyDescent="0.15">
      <c r="A131" s="216" t="s">
        <v>499</v>
      </c>
      <c r="B131" s="73"/>
      <c r="C131" s="73"/>
      <c r="D131" s="73"/>
      <c r="E131" s="73"/>
      <c r="F131" s="73"/>
      <c r="G131" s="73"/>
      <c r="H131" s="73"/>
      <c r="I131" s="73"/>
      <c r="J131" s="162"/>
      <c r="K131" s="75">
        <v>2</v>
      </c>
      <c r="L131" s="88">
        <v>1989</v>
      </c>
      <c r="M131" s="88">
        <v>1</v>
      </c>
      <c r="N131" s="88">
        <v>0.1</v>
      </c>
      <c r="O131" s="38"/>
      <c r="P131" s="16"/>
    </row>
    <row r="132" spans="1:16" ht="13.75" customHeight="1" x14ac:dyDescent="0.15">
      <c r="A132" s="217" t="s">
        <v>500</v>
      </c>
      <c r="B132" s="80"/>
      <c r="C132" s="80"/>
      <c r="D132" s="80"/>
      <c r="E132" s="80"/>
      <c r="F132" s="80"/>
      <c r="G132" s="80"/>
      <c r="H132" s="80"/>
      <c r="I132" s="80"/>
      <c r="J132" s="24"/>
      <c r="K132" s="23">
        <v>5</v>
      </c>
      <c r="L132" s="174">
        <v>1958</v>
      </c>
      <c r="M132" s="174">
        <v>1</v>
      </c>
      <c r="N132" s="174">
        <v>0</v>
      </c>
      <c r="O132" s="38"/>
      <c r="P132" s="16"/>
    </row>
    <row r="133" spans="1:16" ht="13.75" customHeight="1" x14ac:dyDescent="0.15">
      <c r="A133" s="72" t="s">
        <v>501</v>
      </c>
      <c r="B133" s="88">
        <v>1</v>
      </c>
      <c r="C133" s="73"/>
      <c r="D133" s="73"/>
      <c r="E133" s="73"/>
      <c r="F133" s="73"/>
      <c r="G133" s="73"/>
      <c r="H133" s="73"/>
      <c r="I133" s="73"/>
      <c r="J133" s="74">
        <f>SUM(B133:I133)</f>
        <v>1</v>
      </c>
      <c r="K133" s="75">
        <v>2</v>
      </c>
      <c r="L133" s="88">
        <v>1989</v>
      </c>
      <c r="M133" s="88">
        <v>1</v>
      </c>
      <c r="N133" s="88">
        <v>0.1</v>
      </c>
      <c r="O133" s="38"/>
      <c r="P133" s="16"/>
    </row>
    <row r="134" spans="1:16" ht="13.75" customHeight="1" x14ac:dyDescent="0.15">
      <c r="A134" s="217" t="s">
        <v>159</v>
      </c>
      <c r="B134" s="80"/>
      <c r="C134" s="80"/>
      <c r="D134" s="80"/>
      <c r="E134" s="80"/>
      <c r="F134" s="80"/>
      <c r="G134" s="80"/>
      <c r="H134" s="80"/>
      <c r="I134" s="80"/>
      <c r="J134" s="24"/>
      <c r="K134" s="218">
        <v>2</v>
      </c>
      <c r="L134" s="174">
        <v>1990</v>
      </c>
      <c r="M134" s="174">
        <v>6</v>
      </c>
      <c r="N134" s="174">
        <v>0.3</v>
      </c>
      <c r="O134" s="105"/>
      <c r="P134" s="219"/>
    </row>
    <row r="135" spans="1:16" ht="13.75" customHeight="1" x14ac:dyDescent="0.15">
      <c r="A135" s="72" t="s">
        <v>502</v>
      </c>
      <c r="B135" s="73"/>
      <c r="C135" s="73"/>
      <c r="D135" s="73"/>
      <c r="E135" s="73"/>
      <c r="F135" s="73"/>
      <c r="G135" s="73"/>
      <c r="H135" s="73"/>
      <c r="I135" s="73"/>
      <c r="J135" s="162"/>
      <c r="K135" s="75">
        <v>5</v>
      </c>
      <c r="L135" s="88">
        <v>1999</v>
      </c>
      <c r="M135" s="88">
        <v>1</v>
      </c>
      <c r="N135" s="88">
        <v>0.3</v>
      </c>
      <c r="O135" s="38"/>
      <c r="P135" s="16"/>
    </row>
    <row r="136" spans="1:16" ht="13.75" customHeight="1" x14ac:dyDescent="0.15">
      <c r="A136" s="79" t="s">
        <v>503</v>
      </c>
      <c r="B136" s="80"/>
      <c r="C136" s="80"/>
      <c r="D136" s="80"/>
      <c r="E136" s="80"/>
      <c r="F136" s="80"/>
      <c r="G136" s="80"/>
      <c r="H136" s="82">
        <v>2</v>
      </c>
      <c r="I136" s="80"/>
      <c r="J136" s="173"/>
      <c r="K136" s="28"/>
      <c r="L136" s="173"/>
      <c r="M136" s="173"/>
      <c r="N136" s="173"/>
      <c r="O136" s="38"/>
      <c r="P136" s="16"/>
    </row>
    <row r="137" spans="1:16" ht="13.75" customHeight="1" x14ac:dyDescent="0.15">
      <c r="A137" s="111"/>
      <c r="B137" s="80"/>
      <c r="C137" s="80"/>
      <c r="D137" s="80"/>
      <c r="E137" s="80"/>
      <c r="F137" s="80"/>
      <c r="G137" s="80"/>
      <c r="H137" s="80"/>
      <c r="I137" s="80"/>
      <c r="J137" s="24"/>
      <c r="K137" s="28"/>
      <c r="L137" s="173"/>
      <c r="M137" s="173"/>
      <c r="N137" s="173"/>
      <c r="O137" s="38"/>
      <c r="P137" s="16"/>
    </row>
    <row r="138" spans="1:16" ht="13.75" customHeight="1" x14ac:dyDescent="0.15">
      <c r="A138" s="113" t="s">
        <v>161</v>
      </c>
      <c r="B138" s="114">
        <f t="shared" ref="B138:J138" si="0">SUM(B2:B137)</f>
        <v>1468</v>
      </c>
      <c r="C138" s="114">
        <f t="shared" si="0"/>
        <v>12096</v>
      </c>
      <c r="D138" s="114">
        <f t="shared" si="0"/>
        <v>5117</v>
      </c>
      <c r="E138" s="114">
        <f t="shared" si="0"/>
        <v>1519</v>
      </c>
      <c r="F138" s="114">
        <f t="shared" si="0"/>
        <v>480</v>
      </c>
      <c r="G138" s="114">
        <f t="shared" si="0"/>
        <v>4100</v>
      </c>
      <c r="H138" s="114">
        <f t="shared" si="0"/>
        <v>3360</v>
      </c>
      <c r="I138" s="114">
        <f t="shared" si="0"/>
        <v>732</v>
      </c>
      <c r="J138" s="115">
        <f t="shared" si="0"/>
        <v>28870</v>
      </c>
      <c r="K138" s="116">
        <v>55106</v>
      </c>
      <c r="L138" s="114">
        <v>2008</v>
      </c>
      <c r="M138" s="118"/>
      <c r="N138" s="114">
        <v>27588.2</v>
      </c>
      <c r="O138" s="38"/>
      <c r="P138" s="16"/>
    </row>
    <row r="139" spans="1:16" ht="13.75" customHeight="1" x14ac:dyDescent="0.15">
      <c r="A139" s="111"/>
      <c r="B139" s="80"/>
      <c r="C139" s="80"/>
      <c r="D139" s="80"/>
      <c r="E139" s="80"/>
      <c r="F139" s="80"/>
      <c r="G139" s="80"/>
      <c r="H139" s="80"/>
      <c r="I139" s="80"/>
      <c r="J139" s="24"/>
      <c r="K139" s="28"/>
      <c r="L139" s="173"/>
      <c r="M139" s="173"/>
      <c r="N139" s="173"/>
      <c r="O139" s="38"/>
      <c r="P139" s="16"/>
    </row>
    <row r="140" spans="1:16" ht="13.75" customHeight="1" x14ac:dyDescent="0.15">
      <c r="A140" s="117" t="s">
        <v>162</v>
      </c>
      <c r="B140" s="114">
        <f t="shared" ref="B140:J140" si="1">COUNT(B2:B126)</f>
        <v>22</v>
      </c>
      <c r="C140" s="114">
        <f t="shared" si="1"/>
        <v>55</v>
      </c>
      <c r="D140" s="114">
        <f t="shared" si="1"/>
        <v>24</v>
      </c>
      <c r="E140" s="114">
        <f t="shared" si="1"/>
        <v>20</v>
      </c>
      <c r="F140" s="114">
        <f t="shared" si="1"/>
        <v>26</v>
      </c>
      <c r="G140" s="114">
        <f t="shared" si="1"/>
        <v>50</v>
      </c>
      <c r="H140" s="114">
        <f t="shared" si="1"/>
        <v>24</v>
      </c>
      <c r="I140" s="114">
        <f t="shared" si="1"/>
        <v>22</v>
      </c>
      <c r="J140" s="115">
        <f t="shared" si="1"/>
        <v>67</v>
      </c>
      <c r="K140" s="116">
        <v>68</v>
      </c>
      <c r="L140" s="114">
        <v>1991</v>
      </c>
      <c r="M140" s="118"/>
      <c r="N140" s="114">
        <v>60.2</v>
      </c>
      <c r="O140" s="38"/>
      <c r="P140" s="16"/>
    </row>
    <row r="141" spans="1:16" ht="13.75" customHeight="1" x14ac:dyDescent="0.15">
      <c r="A141" s="111"/>
      <c r="B141" s="80"/>
      <c r="C141" s="80"/>
      <c r="D141" s="80"/>
      <c r="E141" s="80"/>
      <c r="F141" s="80"/>
      <c r="G141" s="80"/>
      <c r="H141" s="80"/>
      <c r="I141" s="80"/>
      <c r="J141" s="24"/>
      <c r="K141" s="28"/>
      <c r="L141" s="173"/>
      <c r="M141" s="173"/>
      <c r="N141" s="173"/>
      <c r="O141" s="38"/>
      <c r="P141" s="16"/>
    </row>
    <row r="142" spans="1:16" ht="13.75" customHeight="1" x14ac:dyDescent="0.15">
      <c r="A142" s="66" t="s">
        <v>405</v>
      </c>
      <c r="B142" s="82">
        <v>4</v>
      </c>
      <c r="C142" s="82">
        <v>2</v>
      </c>
      <c r="D142" s="82">
        <v>4</v>
      </c>
      <c r="E142" s="82">
        <v>2</v>
      </c>
      <c r="F142" s="80"/>
      <c r="G142" s="82">
        <v>1</v>
      </c>
      <c r="H142" s="82">
        <v>3</v>
      </c>
      <c r="I142" s="80"/>
      <c r="J142" s="26">
        <f>SUM(B142:I142)</f>
        <v>16</v>
      </c>
      <c r="K142" s="23">
        <v>24</v>
      </c>
      <c r="L142" s="174">
        <v>1990</v>
      </c>
      <c r="M142" s="173"/>
      <c r="N142" s="173"/>
      <c r="O142" s="38"/>
      <c r="P142" s="16"/>
    </row>
    <row r="143" spans="1:16" ht="13.75" customHeight="1" x14ac:dyDescent="0.15">
      <c r="A143" s="66" t="s">
        <v>164</v>
      </c>
      <c r="B143" s="67" t="s">
        <v>456</v>
      </c>
      <c r="C143" s="67" t="s">
        <v>456</v>
      </c>
      <c r="D143" s="82">
        <v>1</v>
      </c>
      <c r="E143" s="82">
        <v>1</v>
      </c>
      <c r="F143" s="80"/>
      <c r="G143" s="82">
        <v>1</v>
      </c>
      <c r="H143" s="82">
        <v>1</v>
      </c>
      <c r="I143" s="80"/>
      <c r="J143" s="29" t="s">
        <v>172</v>
      </c>
      <c r="K143" s="28"/>
      <c r="L143" s="173"/>
      <c r="M143" s="173"/>
      <c r="N143" s="173"/>
      <c r="O143" s="38"/>
      <c r="P143" s="16"/>
    </row>
    <row r="144" spans="1:16" ht="13.75" customHeight="1" x14ac:dyDescent="0.15">
      <c r="A144" s="66" t="s">
        <v>178</v>
      </c>
      <c r="B144" s="82">
        <v>2.5</v>
      </c>
      <c r="C144" s="82">
        <v>4</v>
      </c>
      <c r="D144" s="82">
        <v>1.5</v>
      </c>
      <c r="E144" s="82">
        <v>2</v>
      </c>
      <c r="F144" s="80"/>
      <c r="G144" s="82">
        <v>8.5</v>
      </c>
      <c r="H144" s="82">
        <v>4</v>
      </c>
      <c r="I144" s="80"/>
      <c r="J144" s="26">
        <f>SUM(B144:H144)</f>
        <v>22.5</v>
      </c>
      <c r="K144" s="23">
        <v>46</v>
      </c>
      <c r="L144" s="174">
        <v>1990</v>
      </c>
      <c r="M144" s="173"/>
      <c r="N144" s="173"/>
      <c r="O144" s="38"/>
      <c r="P144" s="16"/>
    </row>
    <row r="145" spans="1:16" ht="13.75" customHeight="1" x14ac:dyDescent="0.15">
      <c r="A145" s="66" t="s">
        <v>179</v>
      </c>
      <c r="B145" s="82">
        <v>5.5</v>
      </c>
      <c r="C145" s="82">
        <v>4</v>
      </c>
      <c r="D145" s="82">
        <v>5</v>
      </c>
      <c r="E145" s="82">
        <v>4.5</v>
      </c>
      <c r="F145" s="80"/>
      <c r="G145" s="82">
        <v>2</v>
      </c>
      <c r="H145" s="82">
        <v>5</v>
      </c>
      <c r="I145" s="80"/>
      <c r="J145" s="26">
        <f>SUM(B145:H145)</f>
        <v>26</v>
      </c>
      <c r="K145" s="23">
        <v>30</v>
      </c>
      <c r="L145" s="174">
        <v>1991</v>
      </c>
      <c r="M145" s="173"/>
      <c r="N145" s="173"/>
      <c r="O145" s="38"/>
      <c r="P145" s="16"/>
    </row>
    <row r="146" spans="1:16" ht="13.75" customHeight="1" x14ac:dyDescent="0.15">
      <c r="A146" s="66" t="s">
        <v>406</v>
      </c>
      <c r="B146" s="82">
        <v>2</v>
      </c>
      <c r="C146" s="82">
        <v>10</v>
      </c>
      <c r="D146" s="82">
        <v>2</v>
      </c>
      <c r="E146" s="82">
        <v>6</v>
      </c>
      <c r="F146" s="80"/>
      <c r="G146" s="82">
        <v>8</v>
      </c>
      <c r="H146" s="82">
        <v>7</v>
      </c>
      <c r="I146" s="80"/>
      <c r="J146" s="26">
        <f>SUM(B146:H146)</f>
        <v>35</v>
      </c>
      <c r="K146" s="23">
        <v>93</v>
      </c>
      <c r="L146" s="174">
        <v>1990</v>
      </c>
      <c r="M146" s="173"/>
      <c r="N146" s="173"/>
      <c r="O146" s="13">
        <f>PRODUCT(J146*0.625)</f>
        <v>21.875</v>
      </c>
      <c r="P146" s="16"/>
    </row>
    <row r="147" spans="1:16" ht="13.75" customHeight="1" x14ac:dyDescent="0.15">
      <c r="A147" s="66" t="s">
        <v>407</v>
      </c>
      <c r="B147" s="82">
        <v>160</v>
      </c>
      <c r="C147" s="82">
        <v>60</v>
      </c>
      <c r="D147" s="82">
        <v>114</v>
      </c>
      <c r="E147" s="82">
        <v>105</v>
      </c>
      <c r="F147" s="80"/>
      <c r="G147" s="82">
        <v>40</v>
      </c>
      <c r="H147" s="82">
        <v>140</v>
      </c>
      <c r="I147" s="80"/>
      <c r="J147" s="26">
        <f>SUM(B147:H147)</f>
        <v>619</v>
      </c>
      <c r="K147" s="23">
        <v>787</v>
      </c>
      <c r="L147" s="174">
        <v>1992</v>
      </c>
      <c r="M147" s="173"/>
      <c r="N147" s="173"/>
      <c r="O147" s="13">
        <f>PRODUCT(J147*0.625)</f>
        <v>386.875</v>
      </c>
      <c r="P147" s="16"/>
    </row>
    <row r="148" spans="1:16" ht="13.75" customHeight="1" x14ac:dyDescent="0.15">
      <c r="A148" s="66" t="s">
        <v>408</v>
      </c>
      <c r="B148" s="80"/>
      <c r="C148" s="80"/>
      <c r="D148" s="80"/>
      <c r="E148" s="80"/>
      <c r="F148" s="80"/>
      <c r="G148" s="80"/>
      <c r="H148" s="80"/>
      <c r="I148" s="82">
        <v>15</v>
      </c>
      <c r="J148" s="26">
        <v>15</v>
      </c>
      <c r="K148" s="23">
        <v>19</v>
      </c>
      <c r="L148" s="174">
        <v>1990</v>
      </c>
      <c r="M148" s="173"/>
      <c r="N148" s="173"/>
      <c r="O148" s="38"/>
      <c r="P148" s="16"/>
    </row>
    <row r="149" spans="1:16" ht="13.75" customHeight="1" x14ac:dyDescent="0.15">
      <c r="A149" s="66" t="s">
        <v>183</v>
      </c>
      <c r="B149" s="80"/>
      <c r="C149" s="80"/>
      <c r="D149" s="80"/>
      <c r="E149" s="80"/>
      <c r="F149" s="80"/>
      <c r="G149" s="82">
        <v>1</v>
      </c>
      <c r="H149" s="82">
        <v>0.5</v>
      </c>
      <c r="I149" s="80"/>
      <c r="J149" s="26">
        <f>SUM(B149:H149)</f>
        <v>1.5</v>
      </c>
      <c r="K149" s="23">
        <v>7</v>
      </c>
      <c r="L149" s="174">
        <v>1995</v>
      </c>
      <c r="M149" s="173"/>
      <c r="N149" s="173"/>
      <c r="O149" s="38"/>
      <c r="P149" s="16"/>
    </row>
    <row r="150" spans="1:16" ht="13.75" customHeight="1" x14ac:dyDescent="0.15">
      <c r="A150" s="66" t="s">
        <v>409</v>
      </c>
      <c r="B150" s="80"/>
      <c r="C150" s="80"/>
      <c r="D150" s="80"/>
      <c r="E150" s="80"/>
      <c r="F150" s="80"/>
      <c r="G150" s="82">
        <v>20</v>
      </c>
      <c r="H150" s="82">
        <v>15</v>
      </c>
      <c r="I150" s="80"/>
      <c r="J150" s="26">
        <f>SUM(B150:H150)</f>
        <v>35</v>
      </c>
      <c r="K150" s="23">
        <v>147</v>
      </c>
      <c r="L150" s="174">
        <v>1992</v>
      </c>
      <c r="M150" s="173"/>
      <c r="N150" s="173"/>
      <c r="O150" s="13">
        <f>PRODUCT(J150*0.625)</f>
        <v>21.875</v>
      </c>
      <c r="P150" s="16"/>
    </row>
    <row r="151" spans="1:16" ht="13.75" customHeight="1" x14ac:dyDescent="0.15">
      <c r="A151" s="66" t="s">
        <v>185</v>
      </c>
      <c r="B151" s="80"/>
      <c r="C151" s="80"/>
      <c r="D151" s="80"/>
      <c r="E151" s="80"/>
      <c r="F151" s="80"/>
      <c r="G151" s="80"/>
      <c r="H151" s="80"/>
      <c r="I151" s="80"/>
      <c r="J151" s="29" t="s">
        <v>232</v>
      </c>
      <c r="K151" s="28"/>
      <c r="L151" s="173"/>
      <c r="M151" s="173"/>
      <c r="N151" s="173"/>
      <c r="O151" s="38"/>
      <c r="P151" s="16"/>
    </row>
    <row r="152" spans="1:16" ht="13.75" customHeight="1" x14ac:dyDescent="0.15">
      <c r="A152" s="66" t="s">
        <v>247</v>
      </c>
      <c r="B152" s="80"/>
      <c r="C152" s="80"/>
      <c r="D152" s="82">
        <v>900</v>
      </c>
      <c r="E152" s="82">
        <v>900</v>
      </c>
      <c r="F152" s="80"/>
      <c r="G152" s="82">
        <v>700</v>
      </c>
      <c r="H152" s="80"/>
      <c r="I152" s="80"/>
      <c r="J152" s="26">
        <v>700</v>
      </c>
      <c r="K152" s="28"/>
      <c r="L152" s="173"/>
      <c r="M152" s="173"/>
      <c r="N152" s="173"/>
      <c r="O152" s="38"/>
      <c r="P152" s="16"/>
    </row>
    <row r="153" spans="1:16" ht="13.75" customHeight="1" x14ac:dyDescent="0.15">
      <c r="A153" s="66" t="s">
        <v>248</v>
      </c>
      <c r="B153" s="80"/>
      <c r="C153" s="80"/>
      <c r="D153" s="82">
        <v>1600</v>
      </c>
      <c r="E153" s="82">
        <v>1510</v>
      </c>
      <c r="F153" s="80"/>
      <c r="G153" s="82">
        <v>1730</v>
      </c>
      <c r="H153" s="80"/>
      <c r="I153" s="80"/>
      <c r="J153" s="26">
        <v>1730</v>
      </c>
      <c r="K153" s="28"/>
      <c r="L153" s="173"/>
      <c r="M153" s="173"/>
      <c r="N153" s="173"/>
      <c r="O153" s="38"/>
      <c r="P153" s="16"/>
    </row>
    <row r="154" spans="1:16" ht="13.75" customHeight="1" x14ac:dyDescent="0.15">
      <c r="A154" s="66" t="s">
        <v>249</v>
      </c>
      <c r="B154" s="80"/>
      <c r="C154" s="80"/>
      <c r="D154" s="80"/>
      <c r="E154" s="80"/>
      <c r="F154" s="80"/>
      <c r="G154" s="80"/>
      <c r="H154" s="80"/>
      <c r="I154" s="80"/>
      <c r="J154" s="26">
        <v>-6</v>
      </c>
      <c r="K154" s="28"/>
      <c r="L154" s="173"/>
      <c r="M154" s="173"/>
      <c r="N154" s="173"/>
      <c r="O154" s="38"/>
      <c r="P154" s="16"/>
    </row>
    <row r="155" spans="1:16" ht="13.75" customHeight="1" x14ac:dyDescent="0.15">
      <c r="A155" s="66" t="s">
        <v>250</v>
      </c>
      <c r="B155" s="80"/>
      <c r="C155" s="80"/>
      <c r="D155" s="80"/>
      <c r="E155" s="80"/>
      <c r="F155" s="80"/>
      <c r="G155" s="80"/>
      <c r="H155" s="80"/>
      <c r="I155" s="80"/>
      <c r="J155" s="26">
        <v>-4</v>
      </c>
      <c r="K155" s="28"/>
      <c r="L155" s="173"/>
      <c r="M155" s="173"/>
      <c r="N155" s="173"/>
      <c r="O155" s="38"/>
      <c r="P155" s="16"/>
    </row>
    <row r="156" spans="1:16" ht="13.75" customHeight="1" x14ac:dyDescent="0.15">
      <c r="A156" s="66" t="s">
        <v>251</v>
      </c>
      <c r="B156" s="80"/>
      <c r="C156" s="80"/>
      <c r="D156" s="80"/>
      <c r="E156" s="80"/>
      <c r="F156" s="80"/>
      <c r="G156" s="80"/>
      <c r="H156" s="80"/>
      <c r="I156" s="80"/>
      <c r="J156" s="26">
        <f>J144+J145+J149</f>
        <v>50</v>
      </c>
      <c r="K156" s="23">
        <v>68</v>
      </c>
      <c r="L156" s="174">
        <v>2003</v>
      </c>
      <c r="M156" s="173"/>
      <c r="N156" s="173"/>
      <c r="O156" s="38"/>
      <c r="P156" s="16"/>
    </row>
    <row r="157" spans="1:16" ht="13.75" customHeight="1" x14ac:dyDescent="0.15">
      <c r="A157" s="66" t="s">
        <v>410</v>
      </c>
      <c r="B157" s="80"/>
      <c r="C157" s="80"/>
      <c r="D157" s="80"/>
      <c r="E157" s="80"/>
      <c r="F157" s="80"/>
      <c r="G157" s="80"/>
      <c r="H157" s="80"/>
      <c r="I157" s="80"/>
      <c r="J157" s="26">
        <f>J146+J147+J150</f>
        <v>689</v>
      </c>
      <c r="K157" s="23">
        <v>846</v>
      </c>
      <c r="L157" s="174">
        <v>1992</v>
      </c>
      <c r="M157" s="173"/>
      <c r="N157" s="173"/>
      <c r="O157" s="38"/>
      <c r="P157" s="16"/>
    </row>
    <row r="158" spans="1:16" ht="13.75" customHeight="1" x14ac:dyDescent="0.15">
      <c r="A158" s="220"/>
      <c r="B158" s="220"/>
      <c r="C158" s="220"/>
      <c r="D158" s="220"/>
      <c r="E158" s="220"/>
      <c r="F158" s="220"/>
      <c r="G158" s="220"/>
      <c r="H158" s="220"/>
      <c r="I158" s="220"/>
      <c r="J158" s="46"/>
      <c r="K158" s="46"/>
      <c r="L158" s="46"/>
      <c r="M158" s="46"/>
      <c r="N158" s="46"/>
      <c r="O158" s="16"/>
      <c r="P158" s="16"/>
    </row>
    <row r="159" spans="1:16" ht="13.75" customHeight="1" x14ac:dyDescent="0.15">
      <c r="A159" s="221" t="s">
        <v>253</v>
      </c>
      <c r="B159" s="222" t="s">
        <v>295</v>
      </c>
      <c r="C159" s="16"/>
      <c r="D159" s="16"/>
      <c r="E159" s="16"/>
      <c r="F159" s="16"/>
      <c r="G159" s="16"/>
      <c r="H159" s="16"/>
      <c r="I159" s="16"/>
      <c r="J159" s="47"/>
      <c r="K159" s="47"/>
      <c r="L159" s="47"/>
      <c r="M159" s="47"/>
      <c r="N159" s="47"/>
      <c r="O159" s="16"/>
      <c r="P159" s="16"/>
    </row>
    <row r="160" spans="1:16" ht="13.75" customHeight="1" x14ac:dyDescent="0.15">
      <c r="A160" s="16"/>
      <c r="B160" s="16"/>
      <c r="C160" s="16"/>
      <c r="D160" s="16"/>
      <c r="E160" s="16"/>
      <c r="F160" s="16"/>
      <c r="G160" s="16"/>
      <c r="H160" s="16"/>
      <c r="I160" s="16"/>
      <c r="J160" s="47"/>
      <c r="K160" s="47"/>
      <c r="L160" s="47"/>
      <c r="M160" s="47"/>
      <c r="N160" s="47"/>
      <c r="O160" s="16"/>
      <c r="P160" s="16"/>
    </row>
    <row r="161" spans="1:16" ht="13.75" customHeight="1" x14ac:dyDescent="0.15">
      <c r="A161" s="221" t="s">
        <v>428</v>
      </c>
      <c r="B161" s="222" t="s">
        <v>504</v>
      </c>
      <c r="C161" s="16"/>
      <c r="D161" s="16"/>
      <c r="E161" s="16"/>
      <c r="F161" s="16"/>
      <c r="G161" s="16"/>
      <c r="H161" s="16"/>
      <c r="I161" s="16"/>
      <c r="J161" s="47"/>
      <c r="K161" s="47"/>
      <c r="L161" s="47"/>
      <c r="M161" s="47"/>
      <c r="N161" s="47"/>
      <c r="O161" s="16"/>
      <c r="P161" s="16"/>
    </row>
    <row r="162" spans="1:16" ht="13.75" customHeight="1" x14ac:dyDescent="0.15">
      <c r="A162" s="221" t="s">
        <v>439</v>
      </c>
      <c r="B162" s="222" t="s">
        <v>484</v>
      </c>
      <c r="C162" s="16"/>
      <c r="D162" s="16"/>
      <c r="E162" s="16"/>
      <c r="F162" s="16"/>
      <c r="G162" s="16"/>
      <c r="H162" s="16"/>
      <c r="I162" s="16"/>
      <c r="J162" s="47"/>
      <c r="K162" s="47"/>
      <c r="L162" s="47"/>
      <c r="M162" s="47"/>
      <c r="N162" s="47"/>
      <c r="O162" s="16"/>
      <c r="P162" s="16"/>
    </row>
    <row r="163" spans="1:16" ht="13.75" customHeight="1" x14ac:dyDescent="0.15">
      <c r="A163" s="221" t="s">
        <v>440</v>
      </c>
      <c r="B163" s="222" t="s">
        <v>467</v>
      </c>
      <c r="C163" s="16"/>
      <c r="D163" s="16"/>
      <c r="E163" s="16"/>
      <c r="F163" s="16"/>
      <c r="G163" s="16"/>
      <c r="H163" s="16"/>
      <c r="I163" s="16"/>
      <c r="J163" s="47"/>
      <c r="K163" s="47"/>
      <c r="L163" s="47"/>
      <c r="M163" s="47"/>
      <c r="N163" s="47"/>
      <c r="O163" s="16"/>
      <c r="P163" s="16"/>
    </row>
    <row r="164" spans="1:16" ht="13.75" customHeight="1" x14ac:dyDescent="0.15">
      <c r="A164" s="221" t="s">
        <v>442</v>
      </c>
      <c r="B164" s="222" t="s">
        <v>486</v>
      </c>
      <c r="C164" s="16"/>
      <c r="D164" s="16"/>
      <c r="E164" s="16"/>
      <c r="F164" s="16"/>
      <c r="G164" s="16"/>
      <c r="H164" s="16"/>
      <c r="I164" s="16"/>
      <c r="J164" s="47"/>
      <c r="K164" s="47"/>
      <c r="L164" s="47"/>
      <c r="M164" s="47"/>
      <c r="N164" s="47"/>
      <c r="O164" s="16"/>
      <c r="P164" s="16"/>
    </row>
    <row r="165" spans="1:16" ht="13.75" customHeight="1" x14ac:dyDescent="0.15">
      <c r="A165" s="221" t="s">
        <v>443</v>
      </c>
      <c r="B165" s="222" t="s">
        <v>462</v>
      </c>
      <c r="C165" s="16"/>
      <c r="D165" s="16"/>
      <c r="E165" s="16"/>
      <c r="F165" s="16"/>
      <c r="G165" s="16"/>
      <c r="H165" s="16"/>
      <c r="I165" s="16"/>
      <c r="J165" s="47"/>
      <c r="K165" s="47"/>
      <c r="L165" s="47"/>
      <c r="M165" s="47"/>
      <c r="N165" s="47"/>
      <c r="O165" s="16"/>
      <c r="P165" s="16"/>
    </row>
    <row r="166" spans="1:16" ht="13.75" customHeight="1" x14ac:dyDescent="0.15">
      <c r="A166" s="221" t="s">
        <v>445</v>
      </c>
      <c r="B166" s="222" t="s">
        <v>461</v>
      </c>
      <c r="C166" s="16"/>
      <c r="D166" s="16"/>
      <c r="E166" s="16"/>
      <c r="F166" s="16"/>
      <c r="G166" s="16"/>
      <c r="H166" s="16"/>
      <c r="I166" s="16"/>
      <c r="J166" s="47"/>
      <c r="K166" s="47"/>
      <c r="L166" s="47"/>
      <c r="M166" s="47"/>
      <c r="N166" s="47"/>
      <c r="O166" s="16"/>
      <c r="P166" s="16"/>
    </row>
    <row r="167" spans="1:16" ht="13.75" customHeight="1" x14ac:dyDescent="0.15">
      <c r="A167" s="221" t="s">
        <v>449</v>
      </c>
      <c r="B167" s="222" t="s">
        <v>462</v>
      </c>
      <c r="C167" s="16"/>
      <c r="D167" s="16"/>
      <c r="E167" s="16"/>
      <c r="F167" s="16"/>
      <c r="G167" s="16"/>
      <c r="H167" s="16"/>
      <c r="I167" s="16"/>
      <c r="J167" s="47"/>
      <c r="K167" s="47"/>
      <c r="L167" s="47"/>
      <c r="M167" s="47"/>
      <c r="N167" s="47"/>
      <c r="O167" s="16"/>
      <c r="P167" s="16"/>
    </row>
    <row r="168" spans="1:16" ht="13.75" customHeight="1" x14ac:dyDescent="0.15">
      <c r="A168" s="221" t="s">
        <v>417</v>
      </c>
      <c r="B168" s="222" t="s">
        <v>505</v>
      </c>
      <c r="C168" s="16"/>
      <c r="D168" s="16"/>
      <c r="E168" s="16"/>
      <c r="F168" s="16"/>
      <c r="G168" s="16"/>
      <c r="H168" s="16"/>
      <c r="I168" s="16"/>
      <c r="J168" s="47"/>
      <c r="K168" s="47"/>
      <c r="L168" s="47"/>
      <c r="M168" s="47"/>
      <c r="N168" s="47"/>
      <c r="O168" s="16"/>
      <c r="P168" s="16"/>
    </row>
  </sheetData>
  <pageMargins left="0.75" right="0.75" top="1" bottom="1" header="0.5" footer="0.5"/>
  <pageSetup orientation="portrait"/>
  <headerFooter>
    <oddHeader>&amp;L&amp;"Arial,Regular"&amp;10&amp;K0000002009 totals</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22</vt:i4>
      </vt:variant>
    </vt:vector>
  </HeadingPairs>
  <TitlesOfParts>
    <vt:vector size="22" baseType="lpstr">
      <vt:lpstr>Export Summary</vt:lpstr>
      <vt:lpstr>Summary</vt:lpstr>
      <vt:lpstr>2015 totals</vt:lpstr>
      <vt:lpstr>2014 totals</vt:lpstr>
      <vt:lpstr>2013 totals</vt:lpstr>
      <vt:lpstr>2012 totals</vt:lpstr>
      <vt:lpstr>2011 totals</vt:lpstr>
      <vt:lpstr>2010 totals</vt:lpstr>
      <vt:lpstr>2009 totals</vt:lpstr>
      <vt:lpstr>2003 totals</vt:lpstr>
      <vt:lpstr>2004 totals</vt:lpstr>
      <vt:lpstr>2005 totals</vt:lpstr>
      <vt:lpstr>Sheet6</vt:lpstr>
      <vt:lpstr>Sheet7</vt:lpstr>
      <vt:lpstr>Sheet8</vt:lpstr>
      <vt:lpstr>Sheet9</vt:lpstr>
      <vt:lpstr>Sheet10</vt:lpstr>
      <vt:lpstr>Sheet11</vt:lpstr>
      <vt:lpstr>Sheet12</vt:lpstr>
      <vt:lpstr>Sheet13</vt:lpstr>
      <vt:lpstr>Sheet14</vt:lpstr>
      <vt:lpstr>Sheet15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Jeffrey Skevington</cp:lastModifiedBy>
  <dcterms:modified xsi:type="dcterms:W3CDTF">2025-12-27T22:14:05Z</dcterms:modified>
</cp:coreProperties>
</file>